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" yWindow="0" windowWidth="21390" windowHeight="10395"/>
  </bookViews>
  <sheets>
    <sheet name="Sheet1" sheetId="1" r:id="rId1"/>
  </sheets>
  <definedNames>
    <definedName name="_xlnm.Print_Titles" localSheetId="0">Sheet1!$A:$G,Sheet1!$1:$3</definedName>
    <definedName name="QB_COLUMN_102101" localSheetId="0" hidden="1">Sheet1!$R$2</definedName>
    <definedName name="QB_COLUMN_202101" localSheetId="0" hidden="1">Sheet1!$P$2</definedName>
    <definedName name="QB_COLUMN_22101" localSheetId="0" hidden="1">Sheet1!$T$2</definedName>
    <definedName name="QB_COLUMN_32200" localSheetId="0" hidden="1">Sheet1!$J$1</definedName>
    <definedName name="QB_COLUMN_32201" localSheetId="0" hidden="1">Sheet1!$J$2</definedName>
    <definedName name="QB_COLUMN_383101" localSheetId="0" hidden="1">Sheet1!$L$2</definedName>
    <definedName name="QB_COLUMN_402101" localSheetId="0" hidden="1">Sheet1!$H$2</definedName>
    <definedName name="QB_COLUMN_423011" localSheetId="0" hidden="1">Sheet1!$X$2</definedName>
    <definedName name="QB_COLUMN_452111" localSheetId="0" hidden="1">Sheet1!$V$2</definedName>
    <definedName name="QB_COLUMN_592010" localSheetId="0" hidden="1">Sheet1!$AB$3</definedName>
    <definedName name="QB_COLUMN_59202" localSheetId="0" hidden="1">Sheet1!$AF$3</definedName>
    <definedName name="QB_COLUMN_592020" localSheetId="0" hidden="1">Sheet1!$X$3</definedName>
    <definedName name="QB_COLUMN_59203" localSheetId="0" hidden="1">Sheet1!$L$3</definedName>
    <definedName name="QB_COLUMN_592035" localSheetId="0" hidden="1">Sheet1!$AJ$3</definedName>
    <definedName name="QB_COLUMN_592040" localSheetId="0" hidden="1">Sheet1!$H$3</definedName>
    <definedName name="QB_COLUMN_59208" localSheetId="0" hidden="1">Sheet1!$T$3</definedName>
    <definedName name="QB_COLUMN_59300" localSheetId="0" hidden="1">Sheet1!#REF!</definedName>
    <definedName name="QB_COLUMN_593038" localSheetId="0" hidden="1">Sheet1!$P$3</definedName>
    <definedName name="QB_COLUMN_762110" localSheetId="0" hidden="1">Sheet1!$AD$3</definedName>
    <definedName name="QB_COLUMN_76212" localSheetId="0" hidden="1">Sheet1!$AH$3</definedName>
    <definedName name="QB_COLUMN_762120" localSheetId="0" hidden="1">Sheet1!$Z$3</definedName>
    <definedName name="QB_COLUMN_76213" localSheetId="0" hidden="1">Sheet1!$N$3</definedName>
    <definedName name="QB_COLUMN_762135" localSheetId="0" hidden="1">Sheet1!$AL$3</definedName>
    <definedName name="QB_COLUMN_762140" localSheetId="0" hidden="1">Sheet1!$J$3</definedName>
    <definedName name="QB_COLUMN_76218" localSheetId="0" hidden="1">Sheet1!$V$3</definedName>
    <definedName name="QB_COLUMN_76310" localSheetId="0" hidden="1">Sheet1!#REF!</definedName>
    <definedName name="QB_COLUMN_763138" localSheetId="0" hidden="1">Sheet1!$R$3</definedName>
    <definedName name="QB_COLUMN_82101" localSheetId="0" hidden="1">Sheet1!$N$2</definedName>
    <definedName name="QB_DATA_0" localSheetId="0" hidden="1">Sheet1!$6:$6,Sheet1!$8:$8,Sheet1!$9:$9,Sheet1!#REF!,Sheet1!$13:$13,Sheet1!#REF!,Sheet1!#REF!,Sheet1!$15:$15,Sheet1!$16:$16,Sheet1!$18:$18,Sheet1!$21:$21,Sheet1!$22:$22,Sheet1!$23:$23,Sheet1!$24:$24,Sheet1!$25:$25,Sheet1!$26:$26</definedName>
    <definedName name="QB_DATA_1" localSheetId="0" hidden="1">Sheet1!$27:$27,Sheet1!$28:$28,Sheet1!$30:$30,Sheet1!$33:$33,Sheet1!$34:$34,Sheet1!$38:$38,Sheet1!$39:$39,Sheet1!$41:$41,Sheet1!$42:$42,Sheet1!$43:$43,Sheet1!$44:$44,Sheet1!$45:$45,Sheet1!$47:$47,Sheet1!$48:$48,Sheet1!$49:$49,Sheet1!$50:$50</definedName>
    <definedName name="QB_DATA_2" localSheetId="0" hidden="1">Sheet1!$51:$51,Sheet1!$52:$52,Sheet1!$53:$53,Sheet1!$54:$54,Sheet1!$55:$55,Sheet1!$56:$56,Sheet1!$57:$57,Sheet1!$58:$58,Sheet1!$59:$59,Sheet1!$61:$61,Sheet1!$63:$63,Sheet1!$64:$64,Sheet1!$65:$65,Sheet1!$70:$70,Sheet1!$72:$72,Sheet1!$73:$73</definedName>
    <definedName name="QB_DATA_3" localSheetId="0" hidden="1">Sheet1!$75:$75,Sheet1!$77:$77,Sheet1!$78:$78,Sheet1!$80:$80,Sheet1!$81:$81,Sheet1!$82:$82,Sheet1!$89:$89,Sheet1!$90:$90,Sheet1!$92:$92,Sheet1!$93:$93,Sheet1!$94:$94,Sheet1!$95:$95,Sheet1!$97:$97,Sheet1!$98:$98,Sheet1!$99:$99,Sheet1!$100:$100</definedName>
    <definedName name="QB_DATA_4" localSheetId="0" hidden="1">Sheet1!$101:$101,Sheet1!$102:$102,Sheet1!$103:$103,Sheet1!$104:$104,Sheet1!$107:$107,Sheet1!$110:$110,Sheet1!$111:$111,Sheet1!$112:$112,Sheet1!$113:$113,Sheet1!$114:$114,Sheet1!$115:$115,Sheet1!$116:$116,Sheet1!$117:$117,Sheet1!$118:$118,Sheet1!$120:$120,Sheet1!$121:$121</definedName>
    <definedName name="QB_DATA_5" localSheetId="0" hidden="1">Sheet1!$122:$122,Sheet1!$123:$123,Sheet1!$125:$125,Sheet1!$126:$126,Sheet1!$128:$128,Sheet1!$129:$129,Sheet1!$133:$133,Sheet1!$134:$134,Sheet1!$135:$135,Sheet1!$136:$136,Sheet1!$139:$139,Sheet1!$140:$140,Sheet1!$142:$142,Sheet1!$144:$144,Sheet1!$147:$147,Sheet1!$151:$151</definedName>
    <definedName name="QB_DATA_6" localSheetId="0" hidden="1">Sheet1!$154:$154,Sheet1!$156:$156,Sheet1!$160:$160,Sheet1!$161:$161,Sheet1!$162:$162,Sheet1!$163:$163,Sheet1!$164:$164,Sheet1!$169:$169,Sheet1!$171:$171,Sheet1!$173:$173,Sheet1!$174:$174,Sheet1!$175:$175,Sheet1!$176:$176,Sheet1!$177:$177,Sheet1!$178:$178,Sheet1!$179:$179</definedName>
    <definedName name="QB_DATA_7" localSheetId="0" hidden="1">Sheet1!$180:$180,Sheet1!$181:$181,Sheet1!$182:$182,Sheet1!$183:$183,Sheet1!$184:$184,Sheet1!$185:$185,Sheet1!$186:$186,Sheet1!$187:$187,Sheet1!$188:$188,Sheet1!$189:$189,Sheet1!$190:$190,Sheet1!$191:$191,Sheet1!$192:$192,Sheet1!$193:$193,Sheet1!$194:$194,Sheet1!$198:$198</definedName>
    <definedName name="QB_DATA_8" localSheetId="0" hidden="1">Sheet1!$199:$199,Sheet1!$200:$200,Sheet1!$205:$205,Sheet1!$206:$206,Sheet1!$207:$207,Sheet1!$212:$212,Sheet1!$215:$215,Sheet1!$216:$216,Sheet1!$217:$217,Sheet1!$218:$218,Sheet1!$219:$219,Sheet1!$221:$221,Sheet1!$223:$223,Sheet1!$224:$224,Sheet1!$225:$225,Sheet1!$226:$226</definedName>
    <definedName name="QB_DATA_9" localSheetId="0" hidden="1">Sheet1!$228:$228,Sheet1!$231:$231,Sheet1!$232:$232</definedName>
    <definedName name="QB_FORMULA_0" localSheetId="0" hidden="1">Sheet1!$P$6,Sheet1!#REF!,Sheet1!#REF!,Sheet1!$P$8,Sheet1!#REF!,Sheet1!#REF!,Sheet1!$P$9,Sheet1!#REF!,Sheet1!#REF!,Sheet1!#REF!,Sheet1!#REF!,Sheet1!#REF!,Sheet1!$P$13,Sheet1!#REF!,Sheet1!#REF!,Sheet1!$H$14</definedName>
    <definedName name="QB_FORMULA_1" localSheetId="0" hidden="1">Sheet1!$L$14,Sheet1!$P$14,Sheet1!$T$14,Sheet1!$V$14,Sheet1!$X$14,Sheet1!$AB$14,Sheet1!$AF$14,Sheet1!$AJ$14,Sheet1!$AL$14,Sheet1!#REF!,Sheet1!#REF!,Sheet1!#REF!,Sheet1!#REF!,Sheet1!#REF!,Sheet1!#REF!,Sheet1!#REF!</definedName>
    <definedName name="QB_FORMULA_10" localSheetId="0" hidden="1">Sheet1!$P$52,Sheet1!#REF!,Sheet1!#REF!,Sheet1!$P$53,Sheet1!#REF!,Sheet1!#REF!,Sheet1!$P$54,Sheet1!#REF!,Sheet1!#REF!,Sheet1!$P$55,Sheet1!#REF!,Sheet1!#REF!,Sheet1!$P$56,Sheet1!#REF!,Sheet1!#REF!,Sheet1!$P$57</definedName>
    <definedName name="QB_FORMULA_11" localSheetId="0" hidden="1">Sheet1!#REF!,Sheet1!#REF!,Sheet1!$P$58,Sheet1!#REF!,Sheet1!#REF!,Sheet1!$P$59,Sheet1!#REF!,Sheet1!#REF!,Sheet1!$H$60,Sheet1!$J$60,Sheet1!$L$60,Sheet1!$P$60,Sheet1!$T$60,Sheet1!$X$60,Sheet1!$AB$60,Sheet1!$AF$60</definedName>
    <definedName name="QB_FORMULA_12" localSheetId="0" hidden="1">Sheet1!$AH$60,Sheet1!$AJ$60,Sheet1!$AL$60,Sheet1!#REF!,Sheet1!#REF!,Sheet1!$P$61,Sheet1!#REF!,Sheet1!#REF!,Sheet1!$P$63,Sheet1!#REF!,Sheet1!#REF!,Sheet1!$P$64,Sheet1!#REF!,Sheet1!#REF!,Sheet1!$P$65,Sheet1!#REF!</definedName>
    <definedName name="QB_FORMULA_13" localSheetId="0" hidden="1">Sheet1!#REF!,Sheet1!$H$69,Sheet1!$L$69,Sheet1!$P$69,Sheet1!$T$69,Sheet1!$V$69,Sheet1!$X$69,Sheet1!$AB$69,Sheet1!$AF$69,Sheet1!$AJ$69,Sheet1!$AL$69,Sheet1!#REF!,Sheet1!#REF!,Sheet1!$P$70,Sheet1!$R$70,Sheet1!#REF!</definedName>
    <definedName name="QB_FORMULA_14" localSheetId="0" hidden="1">Sheet1!#REF!,Sheet1!$P$72,Sheet1!#REF!,Sheet1!#REF!,Sheet1!$P$73,Sheet1!#REF!,Sheet1!#REF!,Sheet1!$H$74,Sheet1!$L$74,Sheet1!$P$74,Sheet1!$T$74,Sheet1!$V$74,Sheet1!$X$74,Sheet1!$AB$74,Sheet1!$AF$74,Sheet1!$AJ$74</definedName>
    <definedName name="QB_FORMULA_15" localSheetId="0" hidden="1">Sheet1!$AL$74,Sheet1!#REF!,Sheet1!#REF!,Sheet1!$P$75,Sheet1!#REF!,Sheet1!#REF!,Sheet1!$P$77,Sheet1!#REF!,Sheet1!#REF!,Sheet1!$P$78,Sheet1!#REF!,Sheet1!#REF!,Sheet1!$P$80,Sheet1!#REF!,Sheet1!#REF!,Sheet1!$P$81</definedName>
    <definedName name="QB_FORMULA_16" localSheetId="0" hidden="1">Sheet1!#REF!,Sheet1!#REF!,Sheet1!$P$82,Sheet1!#REF!,Sheet1!#REF!,Sheet1!$H$83,Sheet1!$L$83,Sheet1!$P$83,Sheet1!$T$83,Sheet1!$X$83,Sheet1!$Z$83,Sheet1!$AB$83,Sheet1!$AF$83,Sheet1!$AJ$83,Sheet1!$AL$83,Sheet1!#REF!</definedName>
    <definedName name="QB_FORMULA_17" localSheetId="0" hidden="1">Sheet1!#REF!,Sheet1!$H$84,Sheet1!$J$84,Sheet1!$L$84,Sheet1!$N$84,Sheet1!$P$84,Sheet1!$R$84,Sheet1!$T$84,Sheet1!$V$84,Sheet1!$X$84,Sheet1!$Z$84,Sheet1!$AB$84,Sheet1!$AD$84,Sheet1!$AF$84,Sheet1!$AH$84,Sheet1!$AJ$84</definedName>
    <definedName name="QB_FORMULA_18" localSheetId="0" hidden="1">Sheet1!$AL$84,Sheet1!#REF!,Sheet1!#REF!,Sheet1!$H$85,Sheet1!$J$85,Sheet1!$L$85,Sheet1!$N$85,Sheet1!$P$85,Sheet1!$R$85,Sheet1!$T$85,Sheet1!$V$85,Sheet1!$X$85,Sheet1!$Z$85,Sheet1!$AB$85,Sheet1!$AD$85,Sheet1!$AF$85</definedName>
    <definedName name="QB_FORMULA_19" localSheetId="0" hidden="1">Sheet1!$AH$85,Sheet1!$AJ$85,Sheet1!$AL$85,Sheet1!#REF!,Sheet1!#REF!,Sheet1!$P$89,Sheet1!#REF!,Sheet1!#REF!,Sheet1!$P$90,Sheet1!#REF!,Sheet1!#REF!,Sheet1!$P$92,Sheet1!$R$92,Sheet1!#REF!,Sheet1!#REF!,Sheet1!$P$93</definedName>
    <definedName name="QB_FORMULA_2" localSheetId="0" hidden="1">Sheet1!#REF!,Sheet1!$P$15,Sheet1!#REF!,Sheet1!#REF!,Sheet1!$P$16,Sheet1!#REF!,Sheet1!#REF!,Sheet1!$P$18,Sheet1!#REF!,Sheet1!#REF!,Sheet1!$H$19,Sheet1!$L$19,Sheet1!$P$19,Sheet1!$T$19,Sheet1!$V$19,Sheet1!$X$19</definedName>
    <definedName name="QB_FORMULA_20" localSheetId="0" hidden="1">Sheet1!$R$93,Sheet1!#REF!,Sheet1!#REF!,Sheet1!$P$94,Sheet1!$R$94,Sheet1!#REF!,Sheet1!#REF!,Sheet1!$P$95,Sheet1!#REF!,Sheet1!#REF!,Sheet1!$H$96,Sheet1!$L$96,Sheet1!$N$96,Sheet1!$P$96,Sheet1!$R$96,Sheet1!$T$96</definedName>
    <definedName name="QB_FORMULA_21" localSheetId="0" hidden="1">Sheet1!$V$96,Sheet1!$X$96,Sheet1!$AB$96,Sheet1!$AF$96,Sheet1!$AJ$96,Sheet1!$AL$96,Sheet1!#REF!,Sheet1!#REF!,Sheet1!$P$97,Sheet1!#REF!,Sheet1!#REF!,Sheet1!$P$98,Sheet1!#REF!,Sheet1!#REF!,Sheet1!$P$99,Sheet1!$R$99</definedName>
    <definedName name="QB_FORMULA_22" localSheetId="0" hidden="1">Sheet1!#REF!,Sheet1!#REF!,Sheet1!$P$100,Sheet1!$R$100,Sheet1!#REF!,Sheet1!#REF!,Sheet1!$P$101,Sheet1!$R$101,Sheet1!#REF!,Sheet1!#REF!,Sheet1!$P$102,Sheet1!$R$102,Sheet1!#REF!,Sheet1!#REF!,Sheet1!$P$103,Sheet1!$R$103</definedName>
    <definedName name="QB_FORMULA_23" localSheetId="0" hidden="1">Sheet1!#REF!,Sheet1!#REF!,Sheet1!$P$104,Sheet1!$R$104,Sheet1!#REF!,Sheet1!#REF!,Sheet1!$H$105,Sheet1!$L$105,Sheet1!$N$105,Sheet1!$P$105,Sheet1!$R$105,Sheet1!$T$105,Sheet1!$V$105,Sheet1!$X$105,Sheet1!$AB$105,Sheet1!$AF$105</definedName>
    <definedName name="QB_FORMULA_24" localSheetId="0" hidden="1">Sheet1!$AJ$105,Sheet1!$AL$105,Sheet1!#REF!,Sheet1!#REF!,Sheet1!$P$107,Sheet1!#REF!,Sheet1!#REF!,Sheet1!$H$108,Sheet1!$L$108,Sheet1!$P$108,Sheet1!$T$108,Sheet1!$X$108,Sheet1!$AB$108,Sheet1!$AF$108,Sheet1!$AJ$108,Sheet1!$AL$108</definedName>
    <definedName name="QB_FORMULA_25" localSheetId="0" hidden="1">Sheet1!#REF!,Sheet1!#REF!,Sheet1!$P$110,Sheet1!#REF!,Sheet1!#REF!,Sheet1!$P$111,Sheet1!#REF!,Sheet1!#REF!,Sheet1!$P$112,Sheet1!#REF!,Sheet1!#REF!,Sheet1!$P$113,Sheet1!#REF!,Sheet1!#REF!,Sheet1!$P$114,Sheet1!#REF!</definedName>
    <definedName name="QB_FORMULA_26" localSheetId="0" hidden="1">Sheet1!#REF!,Sheet1!$P$115,Sheet1!#REF!,Sheet1!#REF!,Sheet1!$P$116,Sheet1!#REF!,Sheet1!#REF!,Sheet1!$P$117,Sheet1!#REF!,Sheet1!#REF!,Sheet1!$P$118,Sheet1!#REF!,Sheet1!#REF!,Sheet1!$P$120,Sheet1!#REF!,Sheet1!#REF!</definedName>
    <definedName name="QB_FORMULA_27" localSheetId="0" hidden="1">Sheet1!$P$121,Sheet1!#REF!,Sheet1!#REF!,Sheet1!$P$122,Sheet1!#REF!,Sheet1!#REF!,Sheet1!$P$123,Sheet1!#REF!,Sheet1!#REF!,Sheet1!$H$124,Sheet1!$L$124,Sheet1!$P$124,Sheet1!$T$124,Sheet1!$X$124,Sheet1!$AB$124,Sheet1!$AF$124</definedName>
    <definedName name="QB_FORMULA_28" localSheetId="0" hidden="1">Sheet1!$AH$124,Sheet1!$AJ$124,Sheet1!$AL$124,Sheet1!#REF!,Sheet1!#REF!,Sheet1!$P$125,Sheet1!#REF!,Sheet1!#REF!,Sheet1!$P$126,Sheet1!#REF!,Sheet1!#REF!,Sheet1!$P$128,Sheet1!#REF!,Sheet1!#REF!,Sheet1!$P$129,Sheet1!#REF!</definedName>
    <definedName name="QB_FORMULA_29" localSheetId="0" hidden="1">Sheet1!#REF!,Sheet1!$H$130,Sheet1!$L$130,Sheet1!$P$130,Sheet1!$T$130,Sheet1!$X$130,Sheet1!$AB$130,Sheet1!$AF$130,Sheet1!$AH$130,Sheet1!$AJ$130,Sheet1!$AL$130,Sheet1!#REF!,Sheet1!#REF!,Sheet1!$P$133,Sheet1!#REF!,Sheet1!#REF!</definedName>
    <definedName name="QB_FORMULA_3" localSheetId="0" hidden="1">Sheet1!$AB$19,Sheet1!$AF$19,Sheet1!$AJ$19,Sheet1!$AL$19,Sheet1!#REF!,Sheet1!#REF!,Sheet1!$P$21,Sheet1!#REF!,Sheet1!#REF!,Sheet1!$P$22,Sheet1!#REF!,Sheet1!#REF!,Sheet1!$P$23,Sheet1!#REF!,Sheet1!#REF!,Sheet1!$P$24</definedName>
    <definedName name="QB_FORMULA_30" localSheetId="0" hidden="1">Sheet1!$P$134,Sheet1!#REF!,Sheet1!#REF!,Sheet1!$P$135,Sheet1!#REF!,Sheet1!#REF!,Sheet1!$P$136,Sheet1!#REF!,Sheet1!#REF!,Sheet1!$H$137,Sheet1!$J$137,Sheet1!$L$137,Sheet1!$P$137,Sheet1!$T$137,Sheet1!$X$137,Sheet1!$AB$137</definedName>
    <definedName name="QB_FORMULA_31" localSheetId="0" hidden="1">Sheet1!$AF$137,Sheet1!$AH$137,Sheet1!$AJ$137,Sheet1!$AL$137,Sheet1!#REF!,Sheet1!#REF!,Sheet1!$P$139,Sheet1!$R$139,Sheet1!#REF!,Sheet1!#REF!,Sheet1!$P$140,Sheet1!$R$140,Sheet1!#REF!,Sheet1!#REF!,Sheet1!$P$142,Sheet1!#REF!</definedName>
    <definedName name="QB_FORMULA_32" localSheetId="0" hidden="1">Sheet1!#REF!,Sheet1!$H$143,Sheet1!$L$143,Sheet1!$P$143,Sheet1!$T$143,Sheet1!$X$143,Sheet1!$AB$143,Sheet1!$AF$143,Sheet1!$AJ$143,Sheet1!$AL$143,Sheet1!#REF!,Sheet1!#REF!,Sheet1!$P$144,Sheet1!#REF!,Sheet1!#REF!,Sheet1!$H$145</definedName>
    <definedName name="QB_FORMULA_33" localSheetId="0" hidden="1">Sheet1!$L$145,Sheet1!$N$145,Sheet1!$P$145,Sheet1!$R$145,Sheet1!$T$145,Sheet1!$X$145,Sheet1!$AB$145,Sheet1!$AF$145,Sheet1!$AJ$145,Sheet1!$AL$145,Sheet1!#REF!,Sheet1!#REF!,Sheet1!$P$147,Sheet1!#REF!,Sheet1!#REF!,Sheet1!$P$151</definedName>
    <definedName name="QB_FORMULA_34" localSheetId="0" hidden="1">Sheet1!#REF!,Sheet1!#REF!,Sheet1!$H$153,Sheet1!$L$153,Sheet1!$P$153,Sheet1!$T$153,Sheet1!$X$153,Sheet1!$Z$153,Sheet1!$AB$153,Sheet1!$AF$153,Sheet1!$AJ$153,Sheet1!$AL$153,Sheet1!#REF!,Sheet1!#REF!,Sheet1!$P$154,Sheet1!#REF!</definedName>
    <definedName name="QB_FORMULA_35" localSheetId="0" hidden="1">Sheet1!#REF!,Sheet1!$H$155,Sheet1!$L$155,Sheet1!$P$155,Sheet1!$T$155,Sheet1!$V$155,Sheet1!$X$155,Sheet1!$Z$155,Sheet1!$AB$155,Sheet1!$AF$155,Sheet1!$AJ$155,Sheet1!$AL$155,Sheet1!#REF!,Sheet1!#REF!,Sheet1!$P$156,Sheet1!#REF!</definedName>
    <definedName name="QB_FORMULA_36" localSheetId="0" hidden="1">Sheet1!#REF!,Sheet1!$P$160,Sheet1!#REF!,Sheet1!#REF!,Sheet1!$P$161,Sheet1!#REF!,Sheet1!#REF!,Sheet1!$P$162,Sheet1!#REF!,Sheet1!#REF!,Sheet1!$P$163,Sheet1!#REF!,Sheet1!#REF!,Sheet1!$P$164,Sheet1!#REF!,Sheet1!#REF!</definedName>
    <definedName name="QB_FORMULA_37" localSheetId="0" hidden="1">Sheet1!$H$166,Sheet1!$L$166,Sheet1!$P$166,Sheet1!$T$166,Sheet1!$V$166,Sheet1!$X$166,Sheet1!$AB$166,Sheet1!$AD$166,Sheet1!$AF$166,Sheet1!$AJ$166,Sheet1!$AL$166,Sheet1!#REF!,Sheet1!#REF!,Sheet1!$P$169,Sheet1!#REF!,Sheet1!#REF!</definedName>
    <definedName name="QB_FORMULA_38" localSheetId="0" hidden="1">Sheet1!$P$171,Sheet1!#REF!,Sheet1!#REF!,Sheet1!$P$173,Sheet1!#REF!,Sheet1!#REF!,Sheet1!$P$174,Sheet1!#REF!,Sheet1!#REF!,Sheet1!$P$175,Sheet1!#REF!,Sheet1!#REF!,Sheet1!$P$176,Sheet1!#REF!,Sheet1!#REF!,Sheet1!$P$177</definedName>
    <definedName name="QB_FORMULA_39" localSheetId="0" hidden="1">Sheet1!#REF!,Sheet1!#REF!,Sheet1!$P$178,Sheet1!#REF!,Sheet1!#REF!,Sheet1!$P$179,Sheet1!#REF!,Sheet1!#REF!,Sheet1!$P$180,Sheet1!#REF!,Sheet1!#REF!,Sheet1!$P$181,Sheet1!#REF!,Sheet1!#REF!,Sheet1!$P$182,Sheet1!#REF!</definedName>
    <definedName name="QB_FORMULA_4" localSheetId="0" hidden="1">Sheet1!#REF!,Sheet1!#REF!,Sheet1!$P$25,Sheet1!#REF!,Sheet1!#REF!,Sheet1!$P$26,Sheet1!#REF!,Sheet1!#REF!,Sheet1!$P$27,Sheet1!#REF!,Sheet1!#REF!,Sheet1!$P$28,Sheet1!#REF!,Sheet1!#REF!,Sheet1!$P$30,Sheet1!#REF!</definedName>
    <definedName name="QB_FORMULA_40" localSheetId="0" hidden="1">Sheet1!#REF!,Sheet1!$P$183,Sheet1!#REF!,Sheet1!#REF!,Sheet1!$P$184,Sheet1!#REF!,Sheet1!#REF!,Sheet1!$P$185,Sheet1!#REF!,Sheet1!#REF!,Sheet1!$P$186,Sheet1!#REF!,Sheet1!#REF!,Sheet1!$P$187,Sheet1!#REF!,Sheet1!#REF!</definedName>
    <definedName name="QB_FORMULA_41" localSheetId="0" hidden="1">Sheet1!$P$188,Sheet1!#REF!,Sheet1!#REF!,Sheet1!$P$189,Sheet1!#REF!,Sheet1!#REF!,Sheet1!$P$190,Sheet1!#REF!,Sheet1!#REF!,Sheet1!$P$191,Sheet1!#REF!,Sheet1!#REF!,Sheet1!$P$192,Sheet1!#REF!,Sheet1!#REF!,Sheet1!$P$193</definedName>
    <definedName name="QB_FORMULA_42" localSheetId="0" hidden="1">Sheet1!#REF!,Sheet1!#REF!,Sheet1!$P$194,Sheet1!#REF!,Sheet1!#REF!,Sheet1!$H$196,Sheet1!$L$196,Sheet1!$P$196,Sheet1!$T$196,Sheet1!$V$196,Sheet1!$X$196,Sheet1!$AB$196,Sheet1!$AF$196,Sheet1!$AJ$196,Sheet1!$AL$196,Sheet1!#REF!</definedName>
    <definedName name="QB_FORMULA_43" localSheetId="0" hidden="1">Sheet1!#REF!,Sheet1!$P$198,Sheet1!#REF!,Sheet1!#REF!,Sheet1!$P$199,Sheet1!#REF!,Sheet1!#REF!,Sheet1!$P$200,Sheet1!#REF!,Sheet1!#REF!,Sheet1!$H$201,Sheet1!$L$201,Sheet1!$P$201,Sheet1!$T$201,Sheet1!$V$201,Sheet1!$X$201</definedName>
    <definedName name="QB_FORMULA_44" localSheetId="0" hidden="1">Sheet1!$AB$201,Sheet1!$AF$201,Sheet1!$AJ$201,Sheet1!$AL$201,Sheet1!#REF!,Sheet1!#REF!,Sheet1!$P$205,Sheet1!#REF!,Sheet1!#REF!,Sheet1!$P$206,Sheet1!#REF!,Sheet1!#REF!,Sheet1!$P$207,Sheet1!#REF!,Sheet1!#REF!,Sheet1!$H$208</definedName>
    <definedName name="QB_FORMULA_45" localSheetId="0" hidden="1">Sheet1!$L$208,Sheet1!$P$208,Sheet1!$T$208,Sheet1!$V$208,Sheet1!$X$208,Sheet1!$AB$208,Sheet1!$AF$208,Sheet1!$AJ$208,Sheet1!$AL$208,Sheet1!#REF!,Sheet1!#REF!,Sheet1!$P$212,Sheet1!#REF!,Sheet1!#REF!,Sheet1!$P$215,Sheet1!#REF!</definedName>
    <definedName name="QB_FORMULA_46" localSheetId="0" hidden="1">Sheet1!#REF!,Sheet1!$P$216,Sheet1!#REF!,Sheet1!#REF!,Sheet1!$P$217,Sheet1!#REF!,Sheet1!#REF!,Sheet1!$P$218,Sheet1!#REF!,Sheet1!#REF!,Sheet1!$P$219,Sheet1!#REF!,Sheet1!#REF!,Sheet1!$P$221,Sheet1!#REF!,Sheet1!#REF!</definedName>
    <definedName name="QB_FORMULA_47" localSheetId="0" hidden="1">Sheet1!$P$223,Sheet1!#REF!,Sheet1!#REF!,Sheet1!$P$224,Sheet1!#REF!,Sheet1!#REF!,Sheet1!$P$225,Sheet1!$R$225,Sheet1!#REF!,Sheet1!#REF!,Sheet1!$P$226,Sheet1!#REF!,Sheet1!#REF!,Sheet1!$H$227,Sheet1!$L$227,Sheet1!$N$227</definedName>
    <definedName name="QB_FORMULA_48" localSheetId="0" hidden="1">Sheet1!$P$227,Sheet1!$R$227,Sheet1!$T$227,Sheet1!$V$227,Sheet1!$X$227,Sheet1!$AB$227,Sheet1!$AF$227,Sheet1!$AJ$227,Sheet1!$AL$227,Sheet1!#REF!,Sheet1!#REF!,Sheet1!$P$228,Sheet1!#REF!,Sheet1!#REF!,Sheet1!$H$229,Sheet1!$L$229</definedName>
    <definedName name="QB_FORMULA_49" localSheetId="0" hidden="1">Sheet1!$N$229,Sheet1!$P$229,Sheet1!$R$229,Sheet1!$T$229,Sheet1!$V$229,Sheet1!$X$229,Sheet1!$AB$229,Sheet1!$AF$229,Sheet1!$AJ$229,Sheet1!$AL$229,Sheet1!#REF!,Sheet1!#REF!,Sheet1!$P$231,Sheet1!#REF!,Sheet1!#REF!,Sheet1!$P$232</definedName>
    <definedName name="QB_FORMULA_5" localSheetId="0" hidden="1">Sheet1!#REF!,Sheet1!$H$31,Sheet1!$L$31,Sheet1!$P$31,Sheet1!$T$31,Sheet1!$X$31,Sheet1!$AB$31,Sheet1!$AD$31,Sheet1!$AF$31,Sheet1!$AJ$31,Sheet1!$AL$31,Sheet1!#REF!,Sheet1!#REF!,Sheet1!$P$33,Sheet1!#REF!,Sheet1!#REF!</definedName>
    <definedName name="QB_FORMULA_50" localSheetId="0" hidden="1">Sheet1!#REF!,Sheet1!#REF!,Sheet1!$H$233,Sheet1!$L$233,Sheet1!$P$233,Sheet1!$T$233,Sheet1!$V$233,Sheet1!$X$233,Sheet1!$AB$233,Sheet1!$AF$233,Sheet1!$AJ$233,Sheet1!$AL$233,Sheet1!#REF!,Sheet1!#REF!,Sheet1!$H$234,Sheet1!$J$234</definedName>
    <definedName name="QB_FORMULA_51" localSheetId="0" hidden="1">Sheet1!$L$234,Sheet1!$N$234,Sheet1!$P$234,Sheet1!$R$234,Sheet1!$T$234,Sheet1!$V$234,Sheet1!$X$234,Sheet1!$Z$234,Sheet1!$AB$234,Sheet1!$AD$234,Sheet1!$AF$234,Sheet1!$AH$234,Sheet1!$AJ$234,Sheet1!$AL$234,Sheet1!#REF!,Sheet1!#REF!</definedName>
    <definedName name="QB_FORMULA_52" localSheetId="0" hidden="1">Sheet1!$H$235,Sheet1!$J$235,Sheet1!$L$235,Sheet1!$N$235,Sheet1!$P$235,Sheet1!$R$235,Sheet1!$T$235,Sheet1!$V$235,Sheet1!$X$235,Sheet1!$Z$235,Sheet1!$AB$235,Sheet1!$AD$235,Sheet1!$AF$235,Sheet1!$AH$235,Sheet1!$AJ$235,Sheet1!$AL$235</definedName>
    <definedName name="QB_FORMULA_53" localSheetId="0" hidden="1">Sheet1!#REF!,Sheet1!#REF!,Sheet1!$H$236,Sheet1!$J$236,Sheet1!$L$236,Sheet1!$N$236,Sheet1!$P$236,Sheet1!$R$236,Sheet1!$T$236,Sheet1!$V$236,Sheet1!$X$236,Sheet1!$Z$236,Sheet1!$AB$236,Sheet1!$AD$236,Sheet1!$AF$236,Sheet1!$AH$236</definedName>
    <definedName name="QB_FORMULA_54" localSheetId="0" hidden="1">Sheet1!$AJ$236,Sheet1!$AL$236,Sheet1!#REF!,Sheet1!#REF!</definedName>
    <definedName name="QB_FORMULA_6" localSheetId="0" hidden="1">Sheet1!$P$34,Sheet1!#REF!,Sheet1!#REF!,Sheet1!$H$35,Sheet1!$L$35,Sheet1!$P$35,Sheet1!$T$35,Sheet1!$V$35,Sheet1!$X$35,Sheet1!$AB$35,Sheet1!$AF$35,Sheet1!$AJ$35,Sheet1!$AL$35,Sheet1!#REF!,Sheet1!#REF!,Sheet1!$P$38</definedName>
    <definedName name="QB_FORMULA_7" localSheetId="0" hidden="1">Sheet1!#REF!,Sheet1!#REF!,Sheet1!$P$39,Sheet1!#REF!,Sheet1!#REF!,Sheet1!$H$40,Sheet1!$J$40,Sheet1!$L$40,Sheet1!$P$40,Sheet1!$T$40,Sheet1!$X$40,Sheet1!$AB$40,Sheet1!$AF$40,Sheet1!$AH$40,Sheet1!$AJ$40,Sheet1!$AL$40</definedName>
    <definedName name="QB_FORMULA_8" localSheetId="0" hidden="1">Sheet1!#REF!,Sheet1!#REF!,Sheet1!$P$41,Sheet1!#REF!,Sheet1!#REF!,Sheet1!$P$42,Sheet1!#REF!,Sheet1!#REF!,Sheet1!$P$43,Sheet1!#REF!,Sheet1!#REF!,Sheet1!$P$44,Sheet1!#REF!,Sheet1!#REF!,Sheet1!$P$45,Sheet1!#REF!</definedName>
    <definedName name="QB_FORMULA_9" localSheetId="0" hidden="1">Sheet1!#REF!,Sheet1!$P$47,Sheet1!#REF!,Sheet1!#REF!,Sheet1!$P$48,Sheet1!#REF!,Sheet1!#REF!,Sheet1!$P$49,Sheet1!#REF!,Sheet1!#REF!,Sheet1!$P$50,Sheet1!#REF!,Sheet1!#REF!,Sheet1!$P$51,Sheet1!#REF!,Sheet1!#REF!</definedName>
    <definedName name="QB_ROW_101250" localSheetId="0" hidden="1">Sheet1!$F$221</definedName>
    <definedName name="QB_ROW_102250" localSheetId="0" hidden="1">Sheet1!$F$200</definedName>
    <definedName name="QB_ROW_103250" localSheetId="0" hidden="1">Sheet1!$F$198</definedName>
    <definedName name="QB_ROW_104250" localSheetId="0" hidden="1">Sheet1!$F$43</definedName>
    <definedName name="QB_ROW_105250" localSheetId="0" hidden="1">Sheet1!$F$42</definedName>
    <definedName name="QB_ROW_108250" localSheetId="0" hidden="1">Sheet1!$F$199</definedName>
    <definedName name="QB_ROW_109040" localSheetId="0" hidden="1">Sheet1!$E$109</definedName>
    <definedName name="QB_ROW_109340" localSheetId="0" hidden="1">Sheet1!$E$137</definedName>
    <definedName name="QB_ROW_111250" localSheetId="0" hidden="1">Sheet1!$F$116</definedName>
    <definedName name="QB_ROW_112250" localSheetId="0" hidden="1">Sheet1!$F$117</definedName>
    <definedName name="QB_ROW_113250" localSheetId="0" hidden="1">Sheet1!$F$126</definedName>
    <definedName name="QB_ROW_114250" localSheetId="0" hidden="1">Sheet1!$F$110</definedName>
    <definedName name="QB_ROW_115050" localSheetId="0" hidden="1">Sheet1!$F$127</definedName>
    <definedName name="QB_ROW_115260" localSheetId="0" hidden="1">Sheet1!$G$129</definedName>
    <definedName name="QB_ROW_115350" localSheetId="0" hidden="1">Sheet1!$F$130</definedName>
    <definedName name="QB_ROW_116040" localSheetId="0" hidden="1">Sheet1!$E$106</definedName>
    <definedName name="QB_ROW_116340" localSheetId="0" hidden="1">Sheet1!$E$108</definedName>
    <definedName name="QB_ROW_119250" localSheetId="0" hidden="1">Sheet1!$F$107</definedName>
    <definedName name="QB_ROW_120040" localSheetId="0" hidden="1">Sheet1!$E$88</definedName>
    <definedName name="QB_ROW_120340" localSheetId="0" hidden="1">Sheet1!$E$105</definedName>
    <definedName name="QB_ROW_121250" localSheetId="0" hidden="1">Sheet1!$F$89</definedName>
    <definedName name="QB_ROW_122250" localSheetId="0" hidden="1">Sheet1!$F$161</definedName>
    <definedName name="QB_ROW_124250" localSheetId="0" hidden="1">Sheet1!$F$102</definedName>
    <definedName name="QB_ROW_125250" localSheetId="0" hidden="1">Sheet1!$F$99</definedName>
    <definedName name="QB_ROW_126250" localSheetId="0" hidden="1">Sheet1!$F$100</definedName>
    <definedName name="QB_ROW_128040" localSheetId="0" hidden="1">Sheet1!$E$138</definedName>
    <definedName name="QB_ROW_128340" localSheetId="0" hidden="1">Sheet1!$E$145</definedName>
    <definedName name="QB_ROW_129250" localSheetId="0" hidden="1">Sheet1!$F$139</definedName>
    <definedName name="QB_ROW_130250" localSheetId="0" hidden="1">Sheet1!$F$140</definedName>
    <definedName name="QB_ROW_131050" localSheetId="0" hidden="1">Sheet1!$F$141</definedName>
    <definedName name="QB_ROW_131350" localSheetId="0" hidden="1">Sheet1!$F$143</definedName>
    <definedName name="QB_ROW_13250" localSheetId="0" hidden="1">Sheet1!$F$186</definedName>
    <definedName name="QB_ROW_138250" localSheetId="0" hidden="1">Sheet1!$F$28</definedName>
    <definedName name="QB_ROW_140040" localSheetId="0" hidden="1">Sheet1!$E$146</definedName>
    <definedName name="QB_ROW_140250" localSheetId="0" hidden="1">Sheet1!$F$154</definedName>
    <definedName name="QB_ROW_140340" localSheetId="0" hidden="1">Sheet1!$E$155</definedName>
    <definedName name="QB_ROW_141240" localSheetId="0" hidden="1">Sheet1!$E$156</definedName>
    <definedName name="QB_ROW_144250" localSheetId="0" hidden="1">Sheet1!$F$183</definedName>
    <definedName name="QB_ROW_146250" localSheetId="0" hidden="1">Sheet1!$F$164</definedName>
    <definedName name="QB_ROW_151250" localSheetId="0" hidden="1">Sheet1!$F$160</definedName>
    <definedName name="QB_ROW_152250" localSheetId="0" hidden="1">Sheet1!$F$21</definedName>
    <definedName name="QB_ROW_156250" localSheetId="0" hidden="1">Sheet1!$F$25</definedName>
    <definedName name="QB_ROW_157250" localSheetId="0" hidden="1">Sheet1!$F$26</definedName>
    <definedName name="QB_ROW_161250" localSheetId="0" hidden="1">Sheet1!$F$190</definedName>
    <definedName name="QB_ROW_166250" localSheetId="0" hidden="1">Sheet1!$F$133</definedName>
    <definedName name="QB_ROW_167260" localSheetId="0" hidden="1">Sheet1!$G$120</definedName>
    <definedName name="QB_ROW_168260" localSheetId="0" hidden="1">Sheet1!$G$121</definedName>
    <definedName name="QB_ROW_169260" localSheetId="0" hidden="1">Sheet1!$G$122</definedName>
    <definedName name="QB_ROW_170350" localSheetId="0" hidden="1">Sheet1!$F$184</definedName>
    <definedName name="QB_ROW_171250" localSheetId="0" hidden="1">Sheet1!$F$98</definedName>
    <definedName name="QB_ROW_172250" localSheetId="0" hidden="1">Sheet1!$F$97</definedName>
    <definedName name="QB_ROW_178250" localSheetId="0" hidden="1">Sheet1!$F$144</definedName>
    <definedName name="QB_ROW_18301" localSheetId="0" hidden="1">Sheet1!$A$236</definedName>
    <definedName name="QB_ROW_185050" localSheetId="0" hidden="1">Sheet1!$F$37</definedName>
    <definedName name="QB_ROW_185260" localSheetId="0" hidden="1">Sheet1!$G$39</definedName>
    <definedName name="QB_ROW_185350" localSheetId="0" hidden="1">Sheet1!$F$40</definedName>
    <definedName name="QB_ROW_189250" localSheetId="0" hidden="1">Sheet1!$F$115</definedName>
    <definedName name="QB_ROW_19011" localSheetId="0" hidden="1">Sheet1!$B$4</definedName>
    <definedName name="QB_ROW_19311" localSheetId="0" hidden="1">Sheet1!$B$235</definedName>
    <definedName name="QB_ROW_197260" localSheetId="0" hidden="1">Sheet1!$G$123</definedName>
    <definedName name="QB_ROW_199250" localSheetId="0" hidden="1">Sheet1!$F$112</definedName>
    <definedName name="QB_ROW_20031" localSheetId="0" hidden="1">Sheet1!$D$5</definedName>
    <definedName name="QB_ROW_20331" localSheetId="0" hidden="1">Sheet1!$D$84</definedName>
    <definedName name="QB_ROW_205260" localSheetId="0" hidden="1">Sheet1!$G$92</definedName>
    <definedName name="QB_ROW_209260" localSheetId="0" hidden="1">Sheet1!$G$93</definedName>
    <definedName name="QB_ROW_21031" localSheetId="0" hidden="1">Sheet1!$D$86</definedName>
    <definedName name="QB_ROW_210340" localSheetId="0" hidden="1">Sheet1!$E$169</definedName>
    <definedName name="QB_ROW_21050" localSheetId="0" hidden="1">Sheet1!$F$91</definedName>
    <definedName name="QB_ROW_212250" localSheetId="0" hidden="1">Sheet1!$F$90</definedName>
    <definedName name="QB_ROW_21260" localSheetId="0" hidden="1">Sheet1!$G$95</definedName>
    <definedName name="QB_ROW_213250" localSheetId="0" hidden="1">Sheet1!$F$178</definedName>
    <definedName name="QB_ROW_21331" localSheetId="0" hidden="1">Sheet1!$D$234</definedName>
    <definedName name="QB_ROW_21350" localSheetId="0" hidden="1">Sheet1!$F$96</definedName>
    <definedName name="QB_ROW_216040" localSheetId="0" hidden="1">Sheet1!$E$202</definedName>
    <definedName name="QB_ROW_216250" localSheetId="0" hidden="1">Sheet1!$F$207</definedName>
    <definedName name="QB_ROW_216340" localSheetId="0" hidden="1">Sheet1!$E$208</definedName>
    <definedName name="QB_ROW_217250" localSheetId="0" hidden="1">Sheet1!$F$111</definedName>
    <definedName name="QB_ROW_22250" localSheetId="0" hidden="1">Sheet1!$F$174</definedName>
    <definedName name="QB_ROW_224250" localSheetId="0" hidden="1">Sheet1!$F$194</definedName>
    <definedName name="QB_ROW_225250" localSheetId="0" hidden="1">Sheet1!$F$162</definedName>
    <definedName name="QB_ROW_232250" localSheetId="0" hidden="1">Sheet1!$F$163</definedName>
    <definedName name="QB_ROW_23250" localSheetId="0" hidden="1">Sheet1!$F$179</definedName>
    <definedName name="QB_ROW_238250" localSheetId="0" hidden="1">Sheet1!$F$173</definedName>
    <definedName name="QB_ROW_245250" localSheetId="0" hidden="1">Sheet1!$F$56</definedName>
    <definedName name="QB_ROW_246250" localSheetId="0" hidden="1">Sheet1!$F$41</definedName>
    <definedName name="QB_ROW_251250" localSheetId="0" hidden="1">Sheet1!#REF!</definedName>
    <definedName name="QB_ROW_252250" localSheetId="0" hidden="1">Sheet1!$F$177</definedName>
    <definedName name="QB_ROW_255050" localSheetId="0" hidden="1">Sheet1!$F$12</definedName>
    <definedName name="QB_ROW_255350" localSheetId="0" hidden="1">Sheet1!$F$14</definedName>
    <definedName name="QB_ROW_256250" localSheetId="0" hidden="1">Sheet1!$F$55</definedName>
    <definedName name="QB_ROW_261250" localSheetId="0" hidden="1">Sheet1!#REF!</definedName>
    <definedName name="QB_ROW_264250" localSheetId="0" hidden="1">Sheet1!$F$101</definedName>
    <definedName name="QB_ROW_265250" localSheetId="0" hidden="1">Sheet1!$F$103</definedName>
    <definedName name="QB_ROW_266250" localSheetId="0" hidden="1">Sheet1!$F$118</definedName>
    <definedName name="QB_ROW_269250" localSheetId="0" hidden="1">Sheet1!$F$205</definedName>
    <definedName name="QB_ROW_271250" localSheetId="0" hidden="1">Sheet1!$F$206</definedName>
    <definedName name="QB_ROW_272040" localSheetId="0" hidden="1">Sheet1!$E$209</definedName>
    <definedName name="QB_ROW_272340" localSheetId="0" hidden="1">Sheet1!$E$229</definedName>
    <definedName name="QB_ROW_273250" localSheetId="0" hidden="1">Sheet1!$F$212</definedName>
    <definedName name="QB_ROW_275250" localSheetId="0" hidden="1">Sheet1!$F$215</definedName>
    <definedName name="QB_ROW_276250" localSheetId="0" hidden="1">Sheet1!$F$216</definedName>
    <definedName name="QB_ROW_277250" localSheetId="0" hidden="1">Sheet1!$F$217</definedName>
    <definedName name="QB_ROW_278250" localSheetId="0" hidden="1">Sheet1!$F$218</definedName>
    <definedName name="QB_ROW_279250" localSheetId="0" hidden="1">Sheet1!$F$219</definedName>
    <definedName name="QB_ROW_280050" localSheetId="0" hidden="1">Sheet1!$F$222</definedName>
    <definedName name="QB_ROW_280350" localSheetId="0" hidden="1">Sheet1!$F$227</definedName>
    <definedName name="QB_ROW_281260" localSheetId="0" hidden="1">Sheet1!$G$223</definedName>
    <definedName name="QB_ROW_282260" localSheetId="0" hidden="1">Sheet1!$G$224</definedName>
    <definedName name="QB_ROW_28250" localSheetId="0" hidden="1">Sheet1!$F$104</definedName>
    <definedName name="QB_ROW_283260" localSheetId="0" hidden="1">Sheet1!$G$225</definedName>
    <definedName name="QB_ROW_284260" localSheetId="0" hidden="1">Sheet1!$G$226</definedName>
    <definedName name="QB_ROW_285250" localSheetId="0" hidden="1">Sheet1!$F$228</definedName>
    <definedName name="QB_ROW_287040" localSheetId="0" hidden="1">Sheet1!$E$230</definedName>
    <definedName name="QB_ROW_287340" localSheetId="0" hidden="1">Sheet1!$E$233</definedName>
    <definedName name="QB_ROW_290250" localSheetId="0" hidden="1">Sheet1!$F$231</definedName>
    <definedName name="QB_ROW_29040" localSheetId="0" hidden="1">Sheet1!$E$172</definedName>
    <definedName name="QB_ROW_292250" localSheetId="0" hidden="1">Sheet1!$F$232</definedName>
    <definedName name="QB_ROW_29340" localSheetId="0" hidden="1">Sheet1!$E$196</definedName>
    <definedName name="QB_ROW_295250" localSheetId="0" hidden="1">Sheet1!$F$44</definedName>
    <definedName name="QB_ROW_296250" localSheetId="0" hidden="1">Sheet1!$F$45</definedName>
    <definedName name="QB_ROW_297250" localSheetId="0" hidden="1">Sheet1!$F$47</definedName>
    <definedName name="QB_ROW_298250" localSheetId="0" hidden="1">Sheet1!$F$48</definedName>
    <definedName name="QB_ROW_299250" localSheetId="0" hidden="1">Sheet1!$F$49</definedName>
    <definedName name="QB_ROW_300250" localSheetId="0" hidden="1">Sheet1!$F$50</definedName>
    <definedName name="QB_ROW_301250" localSheetId="0" hidden="1">Sheet1!$F$22</definedName>
    <definedName name="QB_ROW_302250" localSheetId="0" hidden="1">Sheet1!$F$53</definedName>
    <definedName name="QB_ROW_303250" localSheetId="0" hidden="1">Sheet1!$F$54</definedName>
    <definedName name="QB_ROW_304240" localSheetId="0" hidden="1">Sheet1!$E$61</definedName>
    <definedName name="QB_ROW_306250" localSheetId="0" hidden="1">Sheet1!$F$125</definedName>
    <definedName name="QB_ROW_31250" localSheetId="0" hidden="1">Sheet1!$F$181</definedName>
    <definedName name="QB_ROW_314250" localSheetId="0" hidden="1">Sheet1!$F$24</definedName>
    <definedName name="QB_ROW_3240" localSheetId="0" hidden="1">Sheet1!$E$171</definedName>
    <definedName name="QB_ROW_326250" localSheetId="0" hidden="1">Sheet1!$F$176</definedName>
    <definedName name="QB_ROW_328250" localSheetId="0" hidden="1">Sheet1!$F$15</definedName>
    <definedName name="QB_ROW_330250" localSheetId="0" hidden="1">Sheet1!$F$147</definedName>
    <definedName name="QB_ROW_33250" localSheetId="0" hidden="1">Sheet1!$F$185</definedName>
    <definedName name="QB_ROW_336250" localSheetId="0" hidden="1">Sheet1!$F$23</definedName>
    <definedName name="QB_ROW_339260" localSheetId="0" hidden="1">Sheet1!$G$94</definedName>
    <definedName name="QB_ROW_342250" localSheetId="0" hidden="1">Sheet1!#REF!</definedName>
    <definedName name="QB_ROW_356250" localSheetId="0" hidden="1">Sheet1!$F$16</definedName>
    <definedName name="QB_ROW_357240" localSheetId="0" hidden="1">Sheet1!$E$6</definedName>
    <definedName name="QB_ROW_358250" localSheetId="0" hidden="1">Sheet1!$F$193</definedName>
    <definedName name="QB_ROW_36250" localSheetId="0" hidden="1">Sheet1!$F$180</definedName>
    <definedName name="QB_ROW_370250" localSheetId="0" hidden="1">Sheet1!$F$51</definedName>
    <definedName name="QB_ROW_371250" localSheetId="0" hidden="1">Sheet1!$F$80</definedName>
    <definedName name="QB_ROW_373250" localSheetId="0" hidden="1">Sheet1!$F$114</definedName>
    <definedName name="QB_ROW_381260" localSheetId="0" hidden="1">Sheet1!$G$38</definedName>
    <definedName name="QB_ROW_38250" localSheetId="0" hidden="1">Sheet1!$F$8</definedName>
    <definedName name="QB_ROW_384250" localSheetId="0" hidden="1">Sheet1!$F$57</definedName>
    <definedName name="QB_ROW_385250" localSheetId="0" hidden="1">Sheet1!$F$58</definedName>
    <definedName name="QB_ROW_386250" localSheetId="0" hidden="1">Sheet1!$F$59</definedName>
    <definedName name="QB_ROW_387250" localSheetId="0" hidden="1">Sheet1!$F$134</definedName>
    <definedName name="QB_ROW_388250" localSheetId="0" hidden="1">Sheet1!$F$135</definedName>
    <definedName name="QB_ROW_391250" localSheetId="0" hidden="1">Sheet1!$F$136</definedName>
    <definedName name="QB_ROW_392250" localSheetId="0" hidden="1">Sheet1!$F$81</definedName>
    <definedName name="QB_ROW_393250" localSheetId="0" hidden="1">Sheet1!$F$52</definedName>
    <definedName name="QB_ROW_39350" localSheetId="0" hidden="1">Sheet1!$F$192</definedName>
    <definedName name="QB_ROW_396260" localSheetId="0" hidden="1">Sheet1!$G$13</definedName>
    <definedName name="QB_ROW_397250" localSheetId="0" hidden="1">Sheet1!$F$27</definedName>
    <definedName name="QB_ROW_398260" localSheetId="0" hidden="1">Sheet1!$G$128</definedName>
    <definedName name="QB_ROW_399260" localSheetId="0" hidden="1">Sheet1!$G$142</definedName>
    <definedName name="QB_ROW_40250" localSheetId="0" hidden="1">Sheet1!$F$182</definedName>
    <definedName name="QB_ROW_42050" localSheetId="0" hidden="1">Sheet1!$F$119</definedName>
    <definedName name="QB_ROW_42350" localSheetId="0" hidden="1">Sheet1!$F$124</definedName>
    <definedName name="QB_ROW_45250" localSheetId="0" hidden="1">Sheet1!$F$175</definedName>
    <definedName name="QB_ROW_48040" localSheetId="0" hidden="1">Sheet1!$E$7</definedName>
    <definedName name="QB_ROW_48250" localSheetId="0" hidden="1">Sheet1!$F$18</definedName>
    <definedName name="QB_ROW_48340" localSheetId="0" hidden="1">Sheet1!$E$19</definedName>
    <definedName name="QB_ROW_50040" localSheetId="0" hidden="1">Sheet1!$E$20</definedName>
    <definedName name="QB_ROW_50250" localSheetId="0" hidden="1">Sheet1!$F$30</definedName>
    <definedName name="QB_ROW_50340" localSheetId="0" hidden="1">Sheet1!$E$31</definedName>
    <definedName name="QB_ROW_51250" localSheetId="0" hidden="1">Sheet1!$F$9</definedName>
    <definedName name="QB_ROW_54040" localSheetId="0" hidden="1">Sheet1!$E$32</definedName>
    <definedName name="QB_ROW_54340" localSheetId="0" hidden="1">Sheet1!$E$35</definedName>
    <definedName name="QB_ROW_56250" localSheetId="0" hidden="1">Sheet1!$F$33</definedName>
    <definedName name="QB_ROW_57250" localSheetId="0" hidden="1">Sheet1!$F$34</definedName>
    <definedName name="QB_ROW_58240" localSheetId="0" hidden="1">Sheet1!$E$70</definedName>
    <definedName name="QB_ROW_59250" localSheetId="0" hidden="1">Sheet1!$F$63</definedName>
    <definedName name="QB_ROW_60040" localSheetId="0" hidden="1">Sheet1!$E$62</definedName>
    <definedName name="QB_ROW_60340" localSheetId="0" hidden="1">Sheet1!$E$69</definedName>
    <definedName name="QB_ROW_61250" localSheetId="0" hidden="1">Sheet1!$F$64</definedName>
    <definedName name="QB_ROW_63250" localSheetId="0" hidden="1">Sheet1!$F$65</definedName>
    <definedName name="QB_ROW_64040" localSheetId="0" hidden="1">Sheet1!$E$71</definedName>
    <definedName name="QB_ROW_64250" localSheetId="0" hidden="1">Sheet1!$F$73</definedName>
    <definedName name="QB_ROW_64340" localSheetId="0" hidden="1">Sheet1!$E$74</definedName>
    <definedName name="QB_ROW_66250" localSheetId="0" hidden="1">Sheet1!$F$72</definedName>
    <definedName name="QB_ROW_67240" localSheetId="0" hidden="1">Sheet1!$E$75</definedName>
    <definedName name="QB_ROW_69340" localSheetId="0" hidden="1">Sheet1!$E$77</definedName>
    <definedName name="QB_ROW_70040" localSheetId="0" hidden="1">Sheet1!$E$79</definedName>
    <definedName name="QB_ROW_70250" localSheetId="0" hidden="1">Sheet1!$F$82</definedName>
    <definedName name="QB_ROW_70340" localSheetId="0" hidden="1">Sheet1!$E$83</definedName>
    <definedName name="QB_ROW_72240" localSheetId="0" hidden="1">Sheet1!$E$78</definedName>
    <definedName name="QB_ROW_7250" localSheetId="0" hidden="1">Sheet1!$F$113</definedName>
    <definedName name="QB_ROW_8040" localSheetId="0" hidden="1">Sheet1!$E$36</definedName>
    <definedName name="QB_ROW_8340" localSheetId="0" hidden="1">Sheet1!$E$60</definedName>
    <definedName name="QB_ROW_85260" localSheetId="0" hidden="1">Sheet1!$G$151</definedName>
    <definedName name="QB_ROW_86321" localSheetId="0" hidden="1">Sheet1!$C$85</definedName>
    <definedName name="QB_ROW_89040" localSheetId="0" hidden="1">Sheet1!$E$157</definedName>
    <definedName name="QB_ROW_89340" localSheetId="0" hidden="1">Sheet1!$E$166</definedName>
    <definedName name="QB_ROW_9050" localSheetId="0" hidden="1">Sheet1!$F$150</definedName>
    <definedName name="QB_ROW_91250" localSheetId="0" hidden="1">Sheet1!$F$191</definedName>
    <definedName name="QB_ROW_93250" localSheetId="0" hidden="1">Sheet1!$F$187</definedName>
    <definedName name="QB_ROW_9350" localSheetId="0" hidden="1">Sheet1!$F$153</definedName>
    <definedName name="QB_ROW_96040" localSheetId="0" hidden="1">Sheet1!$E$197</definedName>
    <definedName name="QB_ROW_96340" localSheetId="0" hidden="1">Sheet1!$E$201</definedName>
    <definedName name="QB_ROW_97250" localSheetId="0" hidden="1">Sheet1!$F$188</definedName>
    <definedName name="QB_ROW_98250" localSheetId="0" hidden="1">Sheet1!$F$189</definedName>
    <definedName name="QBCANSUPPORTUPDATE" localSheetId="0">TRUE</definedName>
    <definedName name="QBCOMPANYFILENAME" localSheetId="0">"Z:\QuickBooks\Feather_.qbw"</definedName>
    <definedName name="QBENDDATE" localSheetId="0">20141231</definedName>
    <definedName name="QBHEADERSONSCREEN" localSheetId="0">FALSE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"d0d978cbf4aa4e72ae7286e275c0fb53"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20140101</definedName>
  </definedNames>
  <calcPr calcId="124519"/>
</workbook>
</file>

<file path=xl/calcChain.xml><?xml version="1.0" encoding="utf-8"?>
<calcChain xmlns="http://schemas.openxmlformats.org/spreadsheetml/2006/main">
  <c r="AS236" i="1"/>
  <c r="AS84"/>
  <c r="AQ84" l="1"/>
  <c r="AO234"/>
  <c r="AQ235"/>
  <c r="AQ234"/>
  <c r="AU84"/>
  <c r="AU235" s="1"/>
  <c r="AU236" s="1"/>
  <c r="AO84"/>
  <c r="AO235" s="1"/>
  <c r="AQ236" l="1"/>
  <c r="AO236"/>
  <c r="AD108"/>
  <c r="T227"/>
  <c r="V227"/>
  <c r="N19"/>
  <c r="R19"/>
  <c r="Z166"/>
  <c r="P6" l="1"/>
  <c r="P8"/>
  <c r="P9"/>
  <c r="P13"/>
  <c r="P15"/>
  <c r="P16"/>
  <c r="P18"/>
  <c r="P21"/>
  <c r="P22"/>
  <c r="P23"/>
  <c r="P24"/>
  <c r="P25"/>
  <c r="P26"/>
  <c r="P27"/>
  <c r="P28"/>
  <c r="P30"/>
  <c r="P33"/>
  <c r="P34"/>
  <c r="P38"/>
  <c r="P39"/>
  <c r="P41"/>
  <c r="P42"/>
  <c r="P43"/>
  <c r="P44"/>
  <c r="P45"/>
  <c r="P47"/>
  <c r="P48"/>
  <c r="P49"/>
  <c r="P50"/>
  <c r="P51"/>
  <c r="P52"/>
  <c r="P53"/>
  <c r="P54"/>
  <c r="P55"/>
  <c r="P56"/>
  <c r="P57"/>
  <c r="P58"/>
  <c r="P59"/>
  <c r="P61"/>
  <c r="P63"/>
  <c r="P64"/>
  <c r="P65"/>
  <c r="P70"/>
  <c r="P72"/>
  <c r="P73"/>
  <c r="P75"/>
  <c r="P77"/>
  <c r="P78"/>
  <c r="P80"/>
  <c r="P81"/>
  <c r="P82"/>
  <c r="P89"/>
  <c r="P90"/>
  <c r="P92"/>
  <c r="R92"/>
  <c r="P93"/>
  <c r="R93"/>
  <c r="P94"/>
  <c r="R94"/>
  <c r="P95"/>
  <c r="P97"/>
  <c r="P98"/>
  <c r="P99"/>
  <c r="R99"/>
  <c r="P100"/>
  <c r="R100"/>
  <c r="P101"/>
  <c r="R101"/>
  <c r="P102"/>
  <c r="R102"/>
  <c r="P103"/>
  <c r="R103"/>
  <c r="P104"/>
  <c r="R104"/>
  <c r="P107"/>
  <c r="P110"/>
  <c r="P111"/>
  <c r="P112"/>
  <c r="P113"/>
  <c r="P114"/>
  <c r="P115"/>
  <c r="P116"/>
  <c r="P117"/>
  <c r="P118"/>
  <c r="P120"/>
  <c r="P121"/>
  <c r="P122"/>
  <c r="P123"/>
  <c r="P125"/>
  <c r="P126"/>
  <c r="P128"/>
  <c r="P129"/>
  <c r="P133"/>
  <c r="P134"/>
  <c r="P135"/>
  <c r="P136"/>
  <c r="P139"/>
  <c r="R139"/>
  <c r="P140"/>
  <c r="R140"/>
  <c r="P142"/>
  <c r="P144"/>
  <c r="P147"/>
  <c r="P151"/>
  <c r="P154"/>
  <c r="P156"/>
  <c r="P160"/>
  <c r="P161"/>
  <c r="P162"/>
  <c r="P163"/>
  <c r="P164"/>
  <c r="P169"/>
  <c r="P171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8"/>
  <c r="P199"/>
  <c r="P200"/>
  <c r="P205"/>
  <c r="P206"/>
  <c r="P207"/>
  <c r="P212"/>
  <c r="P215"/>
  <c r="P216"/>
  <c r="P217"/>
  <c r="P218"/>
  <c r="P219"/>
  <c r="P221"/>
  <c r="P223"/>
  <c r="P224"/>
  <c r="P225"/>
  <c r="R225"/>
  <c r="P226"/>
  <c r="P228"/>
  <c r="P231"/>
  <c r="P232"/>
  <c r="AL233"/>
  <c r="AJ233"/>
  <c r="AF233"/>
  <c r="AB233"/>
  <c r="X233"/>
  <c r="V233"/>
  <c r="T233"/>
  <c r="L233"/>
  <c r="P233" s="1"/>
  <c r="H233"/>
  <c r="AL227"/>
  <c r="AL229" s="1"/>
  <c r="AJ227"/>
  <c r="AJ229" s="1"/>
  <c r="AF227"/>
  <c r="AF229" s="1"/>
  <c r="AB227"/>
  <c r="AB229" s="1"/>
  <c r="X227"/>
  <c r="X229" s="1"/>
  <c r="V229"/>
  <c r="T229"/>
  <c r="N227"/>
  <c r="N229" s="1"/>
  <c r="R229" s="1"/>
  <c r="L227"/>
  <c r="L229" s="1"/>
  <c r="P229" s="1"/>
  <c r="H227"/>
  <c r="AL208"/>
  <c r="AJ208"/>
  <c r="AF208"/>
  <c r="AB208"/>
  <c r="X208"/>
  <c r="V208"/>
  <c r="T208"/>
  <c r="L208"/>
  <c r="P208" s="1"/>
  <c r="H208"/>
  <c r="AL201"/>
  <c r="AJ201"/>
  <c r="AF201"/>
  <c r="AB201"/>
  <c r="X201"/>
  <c r="V201"/>
  <c r="T201"/>
  <c r="L201"/>
  <c r="P201" s="1"/>
  <c r="H201"/>
  <c r="AL196"/>
  <c r="AJ196"/>
  <c r="AF196"/>
  <c r="AB196"/>
  <c r="X196"/>
  <c r="V196"/>
  <c r="T196"/>
  <c r="L196"/>
  <c r="P196" s="1"/>
  <c r="H196"/>
  <c r="AL166"/>
  <c r="AJ166"/>
  <c r="AF166"/>
  <c r="AD166"/>
  <c r="AD234" s="1"/>
  <c r="AB166"/>
  <c r="X166"/>
  <c r="V166"/>
  <c r="T166"/>
  <c r="L166"/>
  <c r="P166" s="1"/>
  <c r="H166"/>
  <c r="V155"/>
  <c r="AL153"/>
  <c r="AL155" s="1"/>
  <c r="AJ153"/>
  <c r="AJ155" s="1"/>
  <c r="AF153"/>
  <c r="AF155" s="1"/>
  <c r="AB153"/>
  <c r="AB155" s="1"/>
  <c r="Z153"/>
  <c r="X153"/>
  <c r="X155" s="1"/>
  <c r="T153"/>
  <c r="T155" s="1"/>
  <c r="L153"/>
  <c r="L155" s="1"/>
  <c r="P155" s="1"/>
  <c r="H153"/>
  <c r="N145"/>
  <c r="R145" s="1"/>
  <c r="AL143"/>
  <c r="AL145" s="1"/>
  <c r="AJ143"/>
  <c r="AJ145" s="1"/>
  <c r="AF143"/>
  <c r="AF145" s="1"/>
  <c r="AB143"/>
  <c r="AB145" s="1"/>
  <c r="X143"/>
  <c r="X145" s="1"/>
  <c r="T143"/>
  <c r="T145" s="1"/>
  <c r="L143"/>
  <c r="L145" s="1"/>
  <c r="P145" s="1"/>
  <c r="H143"/>
  <c r="H145" s="1"/>
  <c r="J137"/>
  <c r="J234" s="1"/>
  <c r="AL130"/>
  <c r="AJ130"/>
  <c r="AH130"/>
  <c r="AF130"/>
  <c r="AB130"/>
  <c r="X130"/>
  <c r="T130"/>
  <c r="L130"/>
  <c r="P130" s="1"/>
  <c r="H130"/>
  <c r="AL124"/>
  <c r="AJ124"/>
  <c r="AH124"/>
  <c r="AF124"/>
  <c r="AB124"/>
  <c r="X124"/>
  <c r="T124"/>
  <c r="L124"/>
  <c r="P124" s="1"/>
  <c r="H124"/>
  <c r="AL108"/>
  <c r="AJ108"/>
  <c r="AF108"/>
  <c r="AB108"/>
  <c r="X108"/>
  <c r="T108"/>
  <c r="L108"/>
  <c r="P108" s="1"/>
  <c r="H108"/>
  <c r="AL96"/>
  <c r="AL105" s="1"/>
  <c r="AJ96"/>
  <c r="AJ105" s="1"/>
  <c r="AF96"/>
  <c r="AF105" s="1"/>
  <c r="AB96"/>
  <c r="AB105" s="1"/>
  <c r="X96"/>
  <c r="X105" s="1"/>
  <c r="V96"/>
  <c r="V105" s="1"/>
  <c r="T96"/>
  <c r="T105" s="1"/>
  <c r="N96"/>
  <c r="N105" s="1"/>
  <c r="L96"/>
  <c r="L105" s="1"/>
  <c r="H96"/>
  <c r="H105" s="1"/>
  <c r="N84"/>
  <c r="AL83"/>
  <c r="AJ83"/>
  <c r="AF83"/>
  <c r="AB83"/>
  <c r="Z83"/>
  <c r="Z84" s="1"/>
  <c r="X83"/>
  <c r="T83"/>
  <c r="L83"/>
  <c r="P83" s="1"/>
  <c r="H83"/>
  <c r="AL74"/>
  <c r="AJ74"/>
  <c r="AF74"/>
  <c r="AB74"/>
  <c r="X74"/>
  <c r="V74"/>
  <c r="T74"/>
  <c r="L74"/>
  <c r="P74" s="1"/>
  <c r="H74"/>
  <c r="AL69"/>
  <c r="AJ69"/>
  <c r="AF69"/>
  <c r="AB69"/>
  <c r="X69"/>
  <c r="V69"/>
  <c r="T69"/>
  <c r="L69"/>
  <c r="P69" s="1"/>
  <c r="H69"/>
  <c r="AL40"/>
  <c r="AL60" s="1"/>
  <c r="AJ40"/>
  <c r="AJ60" s="1"/>
  <c r="AH40"/>
  <c r="AF40"/>
  <c r="AF60" s="1"/>
  <c r="AB40"/>
  <c r="AB60" s="1"/>
  <c r="X40"/>
  <c r="X60" s="1"/>
  <c r="T40"/>
  <c r="T60" s="1"/>
  <c r="L40"/>
  <c r="L60" s="1"/>
  <c r="P60" s="1"/>
  <c r="J40"/>
  <c r="J60" s="1"/>
  <c r="H40"/>
  <c r="H60" s="1"/>
  <c r="AL35"/>
  <c r="AJ35"/>
  <c r="AF35"/>
  <c r="AB35"/>
  <c r="X35"/>
  <c r="V35"/>
  <c r="T35"/>
  <c r="L35"/>
  <c r="P35" s="1"/>
  <c r="H35"/>
  <c r="AL31"/>
  <c r="AJ31"/>
  <c r="AF31"/>
  <c r="AD31"/>
  <c r="AD84" s="1"/>
  <c r="AB31"/>
  <c r="X31"/>
  <c r="T31"/>
  <c r="L31"/>
  <c r="P31" s="1"/>
  <c r="H31"/>
  <c r="AL14"/>
  <c r="AL19" s="1"/>
  <c r="AJ14"/>
  <c r="AJ19" s="1"/>
  <c r="AF14"/>
  <c r="AF19" s="1"/>
  <c r="AB14"/>
  <c r="AB19" s="1"/>
  <c r="X14"/>
  <c r="X19" s="1"/>
  <c r="V14"/>
  <c r="V19" s="1"/>
  <c r="T14"/>
  <c r="T19" s="1"/>
  <c r="L14"/>
  <c r="L19" s="1"/>
  <c r="H14"/>
  <c r="H19" s="1"/>
  <c r="AB137" l="1"/>
  <c r="H137"/>
  <c r="AL137"/>
  <c r="AL234" s="1"/>
  <c r="AF137"/>
  <c r="AF234" s="1"/>
  <c r="AH60"/>
  <c r="AH84" s="1"/>
  <c r="L137"/>
  <c r="P137" s="1"/>
  <c r="P143"/>
  <c r="P14"/>
  <c r="P227"/>
  <c r="P40"/>
  <c r="AD235"/>
  <c r="AD236" s="1"/>
  <c r="X137"/>
  <c r="X234" s="1"/>
  <c r="V234"/>
  <c r="R96"/>
  <c r="N234"/>
  <c r="R234" s="1"/>
  <c r="R105"/>
  <c r="X84"/>
  <c r="P105"/>
  <c r="P96"/>
  <c r="AJ137"/>
  <c r="AJ234" s="1"/>
  <c r="Z155"/>
  <c r="Z234" s="1"/>
  <c r="R227"/>
  <c r="P153"/>
  <c r="L84"/>
  <c r="AH137"/>
  <c r="AH234" s="1"/>
  <c r="P19"/>
  <c r="T137"/>
  <c r="T234" s="1"/>
  <c r="H229"/>
  <c r="R84"/>
  <c r="AJ84"/>
  <c r="V84"/>
  <c r="J84"/>
  <c r="H84"/>
  <c r="AL84"/>
  <c r="AB234"/>
  <c r="T84"/>
  <c r="AB84"/>
  <c r="AF84"/>
  <c r="H155"/>
  <c r="AH235" l="1"/>
  <c r="AH236" s="1"/>
  <c r="L234"/>
  <c r="P234" s="1"/>
  <c r="AL235"/>
  <c r="AL236" s="1"/>
  <c r="N235"/>
  <c r="N236" s="1"/>
  <c r="R236" s="1"/>
  <c r="V235"/>
  <c r="V236" s="1"/>
  <c r="X235"/>
  <c r="X236" s="1"/>
  <c r="AJ235"/>
  <c r="AJ236" s="1"/>
  <c r="T235"/>
  <c r="T236" s="1"/>
  <c r="Z235"/>
  <c r="Z236" s="1"/>
  <c r="AF235"/>
  <c r="AF236" s="1"/>
  <c r="AB235"/>
  <c r="AB236" s="1"/>
  <c r="P84"/>
  <c r="H234"/>
  <c r="R235" l="1"/>
  <c r="L235"/>
  <c r="J235"/>
  <c r="H235"/>
  <c r="L236" l="1"/>
  <c r="P236" s="1"/>
  <c r="P235"/>
  <c r="H236"/>
  <c r="J236"/>
</calcChain>
</file>

<file path=xl/sharedStrings.xml><?xml version="1.0" encoding="utf-8"?>
<sst xmlns="http://schemas.openxmlformats.org/spreadsheetml/2006/main" count="310" uniqueCount="287">
  <si>
    <t>WP Store Out of State</t>
  </si>
  <si>
    <t>(Endowment)</t>
  </si>
  <si>
    <t>Total R.A.L.</t>
  </si>
  <si>
    <t>Total Endowment</t>
  </si>
  <si>
    <t>Operations</t>
  </si>
  <si>
    <t>Historical Department</t>
  </si>
  <si>
    <t>Total Restricted/Restoration</t>
  </si>
  <si>
    <t>Total WP Store</t>
  </si>
  <si>
    <t>Total unclassified</t>
  </si>
  <si>
    <t>Jan - Dec 14</t>
  </si>
  <si>
    <t>Budget</t>
  </si>
  <si>
    <t>Ordinary Income/Expense</t>
  </si>
  <si>
    <t>Income</t>
  </si>
  <si>
    <t>Unrealized Gain on Investment</t>
  </si>
  <si>
    <t>40300 · Contributions</t>
  </si>
  <si>
    <t>40310 · Donations - Member</t>
  </si>
  <si>
    <t>40320 · Donations - Public</t>
  </si>
  <si>
    <t>Total 40355 · FUNDRAISERS</t>
  </si>
  <si>
    <t>40370 · SANTA TRAIN DONATIONS</t>
  </si>
  <si>
    <t>42200 · Endowment Annual Transfer</t>
  </si>
  <si>
    <t>40300 · Contributions - Other</t>
  </si>
  <si>
    <t>Total 40300 · Contributions</t>
  </si>
  <si>
    <t>40400 · Restricted Contributions</t>
  </si>
  <si>
    <t>40405 · Building Fund</t>
  </si>
  <si>
    <t>40409 · Archives &amp; Library</t>
  </si>
  <si>
    <t>40413 · CCT #24</t>
  </si>
  <si>
    <t>40422 · STEAM DEPT WP 165</t>
  </si>
  <si>
    <t>40460 · UP Business Car #105</t>
  </si>
  <si>
    <t>40470 · C.T.C.</t>
  </si>
  <si>
    <t>40560 · WP 1503</t>
  </si>
  <si>
    <t>40600 · Zephyr Project</t>
  </si>
  <si>
    <t>40400 · Restricted Contributions - Other</t>
  </si>
  <si>
    <t>Total 40400 · Restricted Contributions</t>
  </si>
  <si>
    <t>41000 · Membership Dues</t>
  </si>
  <si>
    <t>41200 · Regular - Renewal</t>
  </si>
  <si>
    <t>41300 · Regular - New</t>
  </si>
  <si>
    <t>Total 41000 · Membership Dues</t>
  </si>
  <si>
    <t>43000 · WP STORE SALES</t>
  </si>
  <si>
    <t>43001 · Apparel</t>
  </si>
  <si>
    <t>43001-1 · Apparel - Out of State</t>
  </si>
  <si>
    <t>43001 · Apparel - Other</t>
  </si>
  <si>
    <t>Total 43001 · Apparel</t>
  </si>
  <si>
    <t>43002 · Hats</t>
  </si>
  <si>
    <t>43003 · Pictures &amp; Prints</t>
  </si>
  <si>
    <t>43004 · Books &amp; A/V Media</t>
  </si>
  <si>
    <t>43005 · Magazines</t>
  </si>
  <si>
    <t>43006 · Calendars</t>
  </si>
  <si>
    <t>43007 · Models</t>
  </si>
  <si>
    <t>43008 · Gift Items</t>
  </si>
  <si>
    <t>43009 · Children's Items</t>
  </si>
  <si>
    <t>43010 · Food &amp; Drink Sales</t>
  </si>
  <si>
    <t>43011 · At Cost Sales</t>
  </si>
  <si>
    <t>43012 · Taxable Beverage Sales</t>
  </si>
  <si>
    <t>43014 · FRRS Publications</t>
  </si>
  <si>
    <t>43016 · Consignment</t>
  </si>
  <si>
    <t>43450 · Shipping</t>
  </si>
  <si>
    <t>43500 · HEADLIGHT</t>
  </si>
  <si>
    <t>43550 · eBay In State Sales</t>
  </si>
  <si>
    <t>43560 · eBay Out-of-State Sales</t>
  </si>
  <si>
    <t>43570 · eBay Shipping Income</t>
  </si>
  <si>
    <t>Total 43000 · WP STORE SALES</t>
  </si>
  <si>
    <t>43501 · Headlight to Retailers</t>
  </si>
  <si>
    <t>44000 · Museum Operations</t>
  </si>
  <si>
    <t>44200 · Train Ride Tickets</t>
  </si>
  <si>
    <t>44300 · Museum Admissions</t>
  </si>
  <si>
    <t>44500 · Special Events</t>
  </si>
  <si>
    <t>Total 44000 · Museum Operations</t>
  </si>
  <si>
    <t>44100 · R.A.L.</t>
  </si>
  <si>
    <t>45000 · Asset Sales Income</t>
  </si>
  <si>
    <t>45200 · Tools &amp; Machinery Sales</t>
  </si>
  <si>
    <t>45000 · Asset Sales Income - Other</t>
  </si>
  <si>
    <t>Total 45000 · Asset Sales Income</t>
  </si>
  <si>
    <t>46000 · Rental Income</t>
  </si>
  <si>
    <t>46500 · Dividend - Interest Securities</t>
  </si>
  <si>
    <t>46700 · Miscellaneous Income</t>
  </si>
  <si>
    <t>46800 · Historical Depart Conventions</t>
  </si>
  <si>
    <t>46801 · Raffle</t>
  </si>
  <si>
    <t>46803 · Convention Fare</t>
  </si>
  <si>
    <t>46800 · Historical Depart Conventions - Other</t>
  </si>
  <si>
    <t>Total 46800 · Historical Depart Conventions</t>
  </si>
  <si>
    <t>Total Income</t>
  </si>
  <si>
    <t>Expense</t>
  </si>
  <si>
    <t>51000 · MECHANICAL DEPARTMENT</t>
  </si>
  <si>
    <t>51010 · Fuel - Operations</t>
  </si>
  <si>
    <t>51015 · Equipment Transportation</t>
  </si>
  <si>
    <t>51020 · Equipment Maintenance</t>
  </si>
  <si>
    <t>51021 · Case Backhoe/ Loader</t>
  </si>
  <si>
    <t>51022 · Forklift</t>
  </si>
  <si>
    <t>51023 · Vehicle Maintenance</t>
  </si>
  <si>
    <t>51020 · Equipment Maintenance - Other</t>
  </si>
  <si>
    <t>Total 51020 · Equipment Maintenance</t>
  </si>
  <si>
    <t>51025 · Meals</t>
  </si>
  <si>
    <t>51035 · Shipping / Freight</t>
  </si>
  <si>
    <t>51040 · Supplies</t>
  </si>
  <si>
    <t>51050 · Services - Outside</t>
  </si>
  <si>
    <t>51055 · Batteries</t>
  </si>
  <si>
    <t>51060 · Tools</t>
  </si>
  <si>
    <t>51065 · Parts</t>
  </si>
  <si>
    <t>51080 · Welding Supplies</t>
  </si>
  <si>
    <t>Total 51000 · MECHANICAL DEPARTMENT</t>
  </si>
  <si>
    <t>52000 · Aquisition / Deaquisition</t>
  </si>
  <si>
    <t>52030 · Storage/ Security</t>
  </si>
  <si>
    <t>Total 52000 · Aquisition / Deaquisition</t>
  </si>
  <si>
    <t>53000 · WP STORE</t>
  </si>
  <si>
    <t>53005 · Bank Charges</t>
  </si>
  <si>
    <t>53006 · Bad checks</t>
  </si>
  <si>
    <t>53008 · Licenses &amp; Taxes</t>
  </si>
  <si>
    <t>53010 · Merchandise</t>
  </si>
  <si>
    <t>53011 · Food and Beverage</t>
  </si>
  <si>
    <t>53015 · Miscellaneous</t>
  </si>
  <si>
    <t>53020 · Postage &amp; Shipping</t>
  </si>
  <si>
    <t>53030 · Office Expense</t>
  </si>
  <si>
    <t>53031 · Cash over/short</t>
  </si>
  <si>
    <t>53035 · Shows</t>
  </si>
  <si>
    <t>53035-1 · Mileage</t>
  </si>
  <si>
    <t>53035-2 · Lodging/ Meals</t>
  </si>
  <si>
    <t>53035-3 · Other</t>
  </si>
  <si>
    <t>53035-4 · Travel</t>
  </si>
  <si>
    <t>Total 53035 · Shows</t>
  </si>
  <si>
    <t>53039 · Supplies</t>
  </si>
  <si>
    <t>53040 · Telephone</t>
  </si>
  <si>
    <t>53050 · Payroll Expense</t>
  </si>
  <si>
    <t>53051 · Wages</t>
  </si>
  <si>
    <t>53050 · Payroll Expense - Other</t>
  </si>
  <si>
    <t>Total 53050 · Payroll Expense</t>
  </si>
  <si>
    <t>53055 · Subscriptions &amp; Dues</t>
  </si>
  <si>
    <t>53070 · eBay Shipping Expense</t>
  </si>
  <si>
    <t>53080 · eBay Fees</t>
  </si>
  <si>
    <t>53090 · Mileage Reimbursement</t>
  </si>
  <si>
    <t>Total 53000 · WP STORE</t>
  </si>
  <si>
    <t>54000 · R.A.L. EXPENSES</t>
  </si>
  <si>
    <t>54010 · R.A.L. - Fuel</t>
  </si>
  <si>
    <t>54020 · Equipment Maintenance &amp; Repair</t>
  </si>
  <si>
    <t>54030 · Payroll Expense</t>
  </si>
  <si>
    <t>54031 · Wages</t>
  </si>
  <si>
    <t>Total 54030 · Payroll Expense</t>
  </si>
  <si>
    <t>54060 · Miscellaneous Expense</t>
  </si>
  <si>
    <t>Total 54000 · R.A.L. EXPENSES</t>
  </si>
  <si>
    <t>54090 · Special Events Expenses</t>
  </si>
  <si>
    <t>54093 · Santa Train Expense</t>
  </si>
  <si>
    <t>54510 · Conventions / Shows</t>
  </si>
  <si>
    <t>54090 · Special Events Expenses - Other</t>
  </si>
  <si>
    <t>Total 54090 · Special Events Expenses</t>
  </si>
  <si>
    <t>55500 · Meetings Expense</t>
  </si>
  <si>
    <t>56000 · RESTORATION/MAJOR PROJECTS</t>
  </si>
  <si>
    <t>56150 · Building Fund</t>
  </si>
  <si>
    <t>56200 · Steam Dept WP 165</t>
  </si>
  <si>
    <t>56490 · Zephyr Project</t>
  </si>
  <si>
    <t>56525 · Caboose restoration</t>
  </si>
  <si>
    <t>58000 · Archives &amp; Library</t>
  </si>
  <si>
    <t>Total 56000 · RESTORATION/MAJOR PROJECTS</t>
  </si>
  <si>
    <t>56600 · Fund Raising Expense</t>
  </si>
  <si>
    <t>65600 · Payroll Expenses</t>
  </si>
  <si>
    <t>67000 · ADMINISTRATIVE SUPPORT</t>
  </si>
  <si>
    <t>67005 · AAR FEES</t>
  </si>
  <si>
    <t>67010 · Advertising</t>
  </si>
  <si>
    <t>67040 · Bank Service Charges</t>
  </si>
  <si>
    <t>67045 · Board Meetings</t>
  </si>
  <si>
    <t>67079 · Contract Services</t>
  </si>
  <si>
    <t>67080 · Contributions</t>
  </si>
  <si>
    <t>67086 · ELECTION COSTS</t>
  </si>
  <si>
    <t>67090 · Dues &amp; Subscriptions</t>
  </si>
  <si>
    <t>67160 · Gas &amp; Diesel</t>
  </si>
  <si>
    <t>67170 · Insurance</t>
  </si>
  <si>
    <t>67180 · Legal Expenses</t>
  </si>
  <si>
    <t>67184 · Membership Expense</t>
  </si>
  <si>
    <t>67190 · Miscellaneous Expense</t>
  </si>
  <si>
    <t>67200 · Office Expense</t>
  </si>
  <si>
    <t>67210 · Postage &amp; Shipping</t>
  </si>
  <si>
    <t>67220 · Printing</t>
  </si>
  <si>
    <t>67230 · Professional Services</t>
  </si>
  <si>
    <t>67240 · Promotional Material</t>
  </si>
  <si>
    <t>67280 · Taxes &amp; Licenses</t>
  </si>
  <si>
    <t>67310 · Travel &amp; Meals</t>
  </si>
  <si>
    <t>67321 · Professional Fees - Tax Return</t>
  </si>
  <si>
    <t>67600 · Web Site Expenses</t>
  </si>
  <si>
    <t>Total 67000 · ADMINISTRATIVE SUPPORT</t>
  </si>
  <si>
    <t>68000 · PUBLICATIONS</t>
  </si>
  <si>
    <t>55000 · Train Sheet</t>
  </si>
  <si>
    <t>55020 · Calendar Expense</t>
  </si>
  <si>
    <t>68050 · Headlight</t>
  </si>
  <si>
    <t>Total 68000 · PUBLICATIONS</t>
  </si>
  <si>
    <t>69000 · OPERATIONS</t>
  </si>
  <si>
    <t>69200 · Radio Batteries and Repairs</t>
  </si>
  <si>
    <t>69400 · Volunteer Expense</t>
  </si>
  <si>
    <t>69000 · OPERATIONS - Other</t>
  </si>
  <si>
    <t>Total 69000 · OPERATIONS</t>
  </si>
  <si>
    <t>70000 · FACILITIES</t>
  </si>
  <si>
    <t>70005 · Building Maintenance-Shop</t>
  </si>
  <si>
    <t>70015 · Lights &amp; Signage</t>
  </si>
  <si>
    <t>70020 · Lounge, Sleeper and Shower Car</t>
  </si>
  <si>
    <t>70022 · Locks &amp; Keys</t>
  </si>
  <si>
    <t>70025 · Fence</t>
  </si>
  <si>
    <t>70030 · Grounds Maintenance</t>
  </si>
  <si>
    <t>70035 · Supplies</t>
  </si>
  <si>
    <t>70500 · Utilities</t>
  </si>
  <si>
    <t>70510 · Gas &amp; Propane</t>
  </si>
  <si>
    <t>70520 · Electricity</t>
  </si>
  <si>
    <t>70540 · Telephone</t>
  </si>
  <si>
    <t>70550 · Water &amp; Sewer &amp; Trash</t>
  </si>
  <si>
    <t>Total 70500 · Utilities</t>
  </si>
  <si>
    <t>70600 · Tools</t>
  </si>
  <si>
    <t>Total 70000 · FACILITIES</t>
  </si>
  <si>
    <t>71000 · MAINTENANCE OF WAY</t>
  </si>
  <si>
    <t>71050 · Rock Base Gravel</t>
  </si>
  <si>
    <t>71090 · Track Supplies</t>
  </si>
  <si>
    <t>Total 71000 · MAINTENANCE OF WAY</t>
  </si>
  <si>
    <t>Total Expense</t>
  </si>
  <si>
    <t>Net Income</t>
  </si>
  <si>
    <t>????? Security</t>
  </si>
  <si>
    <t>????? · WP 1503</t>
  </si>
  <si>
    <t>BUSNESS SPONSORSHIPS</t>
  </si>
  <si>
    <t>Proposed Budget</t>
  </si>
  <si>
    <t>Push new memberships for visitors and at special events</t>
  </si>
  <si>
    <t xml:space="preserve">Other projects </t>
  </si>
  <si>
    <t>TRANSFER TO ENDOWMENT</t>
  </si>
  <si>
    <t>Electrical and Network Maintenance</t>
  </si>
  <si>
    <t>Facilities Donations</t>
  </si>
  <si>
    <t>Increase advertising, look at marketing partnerships</t>
  </si>
  <si>
    <t>We need to buy some new locomotive batteries</t>
  </si>
  <si>
    <t>Grounds Improvement</t>
  </si>
  <si>
    <t>tied to fundraising, sale of building frame</t>
  </si>
  <si>
    <t>Restricted Funds</t>
  </si>
  <si>
    <t>painting - uses funds already raised plus any new funding to this project</t>
  </si>
  <si>
    <t>interior work on Silver Plate</t>
  </si>
  <si>
    <t>CCT 24</t>
  </si>
  <si>
    <t>Line item and money from recycle of old batteries should purchase 2 new sets</t>
  </si>
  <si>
    <t>none.  Proposed that we instead we will transfer a portion of RAL income to Endowment and end annual transfer</t>
  </si>
  <si>
    <t>69050 · Fuel</t>
  </si>
  <si>
    <t>69055 · Lube Oil</t>
  </si>
  <si>
    <t>Recycling old batteries and sale of scrap</t>
  </si>
  <si>
    <t>Pumpkin Patch Express</t>
  </si>
  <si>
    <t>Other Events</t>
  </si>
  <si>
    <t>Santa Train Income</t>
  </si>
  <si>
    <t>Pumpkin Patch Express Income</t>
  </si>
  <si>
    <t>WP Calendar</t>
  </si>
  <si>
    <t>????? Whitman Building Payment</t>
  </si>
  <si>
    <t>sponsorships and one-time donations</t>
  </si>
  <si>
    <t>Seek private donations</t>
  </si>
  <si>
    <t>push donations during events</t>
  </si>
  <si>
    <t>Railroad Days Raffle</t>
  </si>
  <si>
    <t>POS Charges</t>
  </si>
  <si>
    <t>POS Hardware</t>
  </si>
  <si>
    <t>2017 Numbers</t>
  </si>
  <si>
    <t>40357 · 2017 Fundraising Campaigns</t>
  </si>
  <si>
    <t>40355 · DIRECT MAIL FUNDRAISERS</t>
  </si>
  <si>
    <t>46050 - Facilities Use Fees</t>
  </si>
  <si>
    <t>start raffle in June and promote</t>
  </si>
  <si>
    <t>Increase visitorship</t>
  </si>
  <si>
    <t>More special events</t>
  </si>
  <si>
    <t>54500 · WP Historical Convention</t>
  </si>
  <si>
    <t>Total 54500 · WP Historic Convention</t>
  </si>
  <si>
    <t>Convention venue, banquet, other expenses</t>
  </si>
  <si>
    <t>Archives Research Facility</t>
  </si>
  <si>
    <t>repairs improvements to diesel shop</t>
  </si>
  <si>
    <t>Increase visitorship, adjust store stock, add new products</t>
  </si>
  <si>
    <t>paint 1-2 more locomotives in parallel with WP 1503</t>
  </si>
  <si>
    <t>Request donations during convention, seek grants</t>
  </si>
  <si>
    <t>Private equipment storage, including back rent on diner car</t>
  </si>
  <si>
    <t>Increase donation appeals, grants, sell New Melones building frame - would fund building payment and fence completion</t>
  </si>
  <si>
    <t>funding for additions / improvements - for 2018, this would be four 6 ft seating benches along the caboose loading area</t>
  </si>
  <si>
    <t>Increase advertising and promotion for venue events, book at least 8 events (weddings, etc.)</t>
  </si>
  <si>
    <t>grants and targeted donations - for security, repairs, improvements - unless this is raised, we do not do new benches / drinking fountain</t>
  </si>
  <si>
    <t>grants and targeted donations</t>
  </si>
  <si>
    <t>encourage more donations / fundraising</t>
  </si>
  <si>
    <t>Existing plus new members from 2017</t>
  </si>
  <si>
    <t>2017 Deficit</t>
  </si>
  <si>
    <t>Loan repayment</t>
  </si>
  <si>
    <t>2018 to Sept 1</t>
  </si>
  <si>
    <t>Code Corrections</t>
  </si>
  <si>
    <t>want to reach 6 sponsors by end of year</t>
  </si>
  <si>
    <t>Donations, grants</t>
  </si>
  <si>
    <t>AS-616 to OERM, Santa Fe diner to other museum, other</t>
  </si>
  <si>
    <t>$400 advertising money from City of Portola</t>
  </si>
  <si>
    <t>$1,000 advertising money from City of Portola</t>
  </si>
  <si>
    <t>Possible New Event</t>
  </si>
  <si>
    <t>restoration estimate for 2019</t>
  </si>
  <si>
    <t>do spring and winter mailings</t>
  </si>
  <si>
    <t>Replacement gates, main fence work dependent on fundraising, would hire CCC crew to continue work</t>
  </si>
  <si>
    <t>Model Railroad Displays</t>
  </si>
  <si>
    <t>New line item</t>
  </si>
  <si>
    <t>New line item - $500 initial donation from Kerry Cochran</t>
  </si>
  <si>
    <t>2019 Museum Railroad Days (if approved)</t>
  </si>
  <si>
    <t>????? - Locomotive Painting</t>
  </si>
  <si>
    <t>items highlighted in blue need account code assigned</t>
  </si>
  <si>
    <t>rev 10 06 2018</t>
  </si>
  <si>
    <t>PRELIMINARY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</si>
</sst>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9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trike/>
      <sz val="8"/>
      <color rgb="FF000000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/>
    <xf numFmtId="4" fontId="3" fillId="0" borderId="0" xfId="0" applyNumberFormat="1" applyFont="1" applyFill="1"/>
    <xf numFmtId="4" fontId="3" fillId="0" borderId="0" xfId="0" applyNumberFormat="1" applyFont="1" applyFill="1" applyBorder="1" applyAlignment="1">
      <alignment horizontal="centerContinuous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4" fontId="6" fillId="0" borderId="2" xfId="0" applyNumberFormat="1" applyFont="1" applyBorder="1" applyAlignment="1">
      <alignment horizontal="center"/>
    </xf>
    <xf numFmtId="49" fontId="1" fillId="0" borderId="0" xfId="0" applyNumberFormat="1" applyFont="1" applyFill="1"/>
    <xf numFmtId="4" fontId="7" fillId="0" borderId="0" xfId="0" applyNumberFormat="1" applyFont="1"/>
    <xf numFmtId="4" fontId="7" fillId="0" borderId="0" xfId="0" applyNumberFormat="1" applyFont="1" applyBorder="1"/>
    <xf numFmtId="4" fontId="7" fillId="0" borderId="7" xfId="0" applyNumberFormat="1" applyFont="1" applyBorder="1"/>
    <xf numFmtId="4" fontId="7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0" borderId="0" xfId="0" applyFont="1"/>
    <xf numFmtId="49" fontId="1" fillId="2" borderId="0" xfId="0" applyNumberFormat="1" applyFont="1" applyFill="1"/>
    <xf numFmtId="49" fontId="4" fillId="2" borderId="0" xfId="0" applyNumberFormat="1" applyFont="1" applyFill="1"/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CxFlByb2ZpdCAmIExvc3MgQnVkZ2V0IHZzLiBBY3R1YWwAAAAAAAAAAAAAAAAAAAAAAAAAAAAAAAAAAAAAAAAAAAAAAAAAAAAAAAAAAAAAAAAAIAEAAAAAAAAAAAAAAABEVwEAMgALAAEAAAAAABMAAQANAQEB3gcfDN4HAAABAAAAAAAAAAAAAAAAAAAAAAEAAAAAAAAAJU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AAAAAAAAQAPj/vAJBcmlhbAAAAAAAAAAAAAAAAAAAAAAAAAAAAAAAAAAAAAAAAAAAAAAAABAAAAAAAAAQAPj/kAFBcmlhbAAAAAAAAAAAAAAAAAAAAAAAAAAAAAAAAAAAAAAAAAAAAAAAABAAAAAAAAAQAPj/vAJBcmlhbAAAAAAAAAAAAAAAAAAAAAAAAAAAAAAAAAAAAAAAAAAAAAAAABAAAAAAAAAQAPT/vAJBcmlhbAAAAAAAAAAAAAAAAAAAAAAAAAAAAAAAAAAAAAAAAAAAAAAAABAAAAAAAIAQAPL/vAJBcmlhbAAAAAAAAAAAAAAAAAAAAAAAAAAAAAAAAAAAAAAAAAAAAAAAABAAAAAAAIAQAPb/vAJBcmlhbAAAAAAAAAAAAAAAAAAAAAAAAAAAAAAAAAAAAAAAAAAAAAAAABAAAAAAAIAQAPj/vAJBcmlhbAAAAAAAAAAAAAAAAAAAAAAAAAAAAAAAAAAAAAAAAAAAAAAAABAAAAAAAIAQAPj/vAJBcmlhbAAAAAAAAAAAAAAAAAAAAAAAAAAAAAAAAAAAAAAAAAAAAAAAABAAAAAAAIAQAPj/kAFBcmlhbAAAAAAAAAAAAAAAAAAAAAAAAAAAAAAAAAAAAAAAAAAAAAAAAB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AAAAAAAgBAAAQD4/7wCQXJpYWwAAAAAAAAAAAAAAAAAAAAAAAAAAAAAAAAAAAAAAAAAAAAAAAAQAAAAAACA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AWADD/////YB1pFgAAAAAAAAAAAAAAAAAAAAAAANDqGADYgZcWySzad9iBlxYAAAAAABAAAL0qVlUAEAAAABAAAHAAAAAA5MZVQAMAAAAAAAAAAAAAAAAAAJjsGAAAAAAAAAAAAFDtGAB04DYcAAAAAAUAAAAEAAAA+NgYAAAAAAAAAAAAAAAAAAAAAACIRnt2AgAAAAAAAADDP1ZVI0BWVbJsWiXYgZcWACXZAQAQAAAAEAAAiCUAAAADAAAAIwAAAxBEVxQACAAAAAAAAAAAAERXGgAMAAABAAAAAAAAAAAAAERXHgACAAAARFcIADIAMgAU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URXOgABAABEVzsAAQAARFc8AAIAAABEVz4ABgAAAAEAAABEVz8AAQAB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EFyAABEV1AAAQAARFdRAAAARFdSACoAAAAAAAAAAAAAAAAAAAAAAAAAAAAAAAAAAAAAAAAAAAAAAAAAAAAAAAAARFdTAAYAAAAAAAAARFdZAAQAAAAAAERXYAABAABEV2EABAAAAAAARFdiAAEAAERXYwAKADD/////YB1pFgNEV2UAAQAARFdmAAEAAERXZwABAABEV2oAFAAAAAAAAAAAAAAAAAAAAAAAAAAAAERXawAwAAAAAAAAAAAAAAAAAAAAAAAAAAAAAAAAAAAAAAAAAAAAAAAAAAAAAAAAAAAAAAAAAERXbAADAAAAAERXbQACAAAARFduAAEAAERXAAAAAA==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38"/>
  <sheetViews>
    <sheetView tabSelected="1" topLeftCell="A2" zoomScale="110" zoomScaleNormal="110" workbookViewId="0">
      <pane xSplit="6225" ySplit="1350" topLeftCell="AN1" activePane="bottomRight"/>
      <selection activeCell="G1" sqref="A1:G1048576"/>
      <selection pane="topRight" activeCell="AW2" sqref="AW2:AY3"/>
      <selection pane="bottomLeft" activeCell="G5" sqref="G5"/>
      <selection pane="bottomRight" activeCell="AX5" sqref="AX5"/>
    </sheetView>
  </sheetViews>
  <sheetFormatPr defaultRowHeight="15"/>
  <cols>
    <col min="1" max="6" width="3" style="18" customWidth="1"/>
    <col min="7" max="7" width="32.140625" style="18" customWidth="1"/>
    <col min="8" max="8" width="11.7109375" style="19" hidden="1" customWidth="1"/>
    <col min="9" max="9" width="2.28515625" style="19" hidden="1" customWidth="1"/>
    <col min="10" max="10" width="11.7109375" style="19" hidden="1" customWidth="1"/>
    <col min="11" max="11" width="2.28515625" style="19" hidden="1" customWidth="1"/>
    <col min="12" max="12" width="11.7109375" style="19" hidden="1" customWidth="1"/>
    <col min="13" max="13" width="2.28515625" style="19" hidden="1" customWidth="1"/>
    <col min="14" max="14" width="11.7109375" style="19" hidden="1" customWidth="1"/>
    <col min="15" max="15" width="3.42578125" style="19" hidden="1" customWidth="1"/>
    <col min="16" max="16" width="9.28515625" style="19" hidden="1" customWidth="1"/>
    <col min="17" max="17" width="2.28515625" style="19" hidden="1" customWidth="1"/>
    <col min="18" max="18" width="8.42578125" style="19" hidden="1" customWidth="1"/>
    <col min="19" max="19" width="2.28515625" style="19" hidden="1" customWidth="1"/>
    <col min="20" max="20" width="11.7109375" style="19" hidden="1" customWidth="1"/>
    <col min="21" max="21" width="2.28515625" style="19" hidden="1" customWidth="1"/>
    <col min="22" max="22" width="11.7109375" style="19" hidden="1" customWidth="1"/>
    <col min="23" max="23" width="3.28515625" style="19" hidden="1" customWidth="1"/>
    <col min="24" max="24" width="11.7109375" style="19" hidden="1" customWidth="1"/>
    <col min="25" max="25" width="2.28515625" style="19" hidden="1" customWidth="1"/>
    <col min="26" max="26" width="11.7109375" style="19" hidden="1" customWidth="1"/>
    <col min="27" max="27" width="4.5703125" style="19" hidden="1" customWidth="1"/>
    <col min="28" max="28" width="11.7109375" style="19" hidden="1" customWidth="1"/>
    <col min="29" max="29" width="2.28515625" style="19" hidden="1" customWidth="1"/>
    <col min="30" max="30" width="11.7109375" style="19" hidden="1" customWidth="1"/>
    <col min="31" max="31" width="3.28515625" style="19" hidden="1" customWidth="1"/>
    <col min="32" max="32" width="11.7109375" style="19" hidden="1" customWidth="1"/>
    <col min="33" max="33" width="2.28515625" style="19" hidden="1" customWidth="1"/>
    <col min="34" max="34" width="11.7109375" style="19" hidden="1" customWidth="1"/>
    <col min="35" max="35" width="3.7109375" style="19" hidden="1" customWidth="1"/>
    <col min="36" max="36" width="9.28515625" style="19" hidden="1" customWidth="1"/>
    <col min="37" max="37" width="2.28515625" style="19" hidden="1" customWidth="1"/>
    <col min="38" max="38" width="5.7109375" style="19" hidden="1" customWidth="1"/>
    <col min="39" max="39" width="2.28515625" style="19" hidden="1" customWidth="1"/>
    <col min="40" max="40" width="2.5703125" style="21" customWidth="1"/>
    <col min="41" max="41" width="14.85546875" style="25" customWidth="1"/>
    <col min="42" max="42" width="2.42578125" style="34" customWidth="1"/>
    <col min="43" max="43" width="15.140625" style="34" customWidth="1"/>
    <col min="44" max="44" width="2.42578125" style="31" customWidth="1"/>
    <col min="45" max="45" width="16.7109375" style="31" customWidth="1"/>
    <col min="46" max="46" width="2.42578125" style="31" customWidth="1"/>
    <col min="47" max="47" width="16.7109375" style="31" customWidth="1"/>
    <col min="48" max="48" width="2.42578125" customWidth="1"/>
  </cols>
  <sheetData>
    <row r="1" spans="1:51">
      <c r="A1" s="2"/>
      <c r="B1" s="2"/>
      <c r="C1" s="2"/>
      <c r="D1" s="2"/>
      <c r="E1" s="2"/>
      <c r="F1" s="2"/>
      <c r="G1" s="2"/>
      <c r="H1" s="3"/>
      <c r="I1" s="3"/>
      <c r="J1" s="3"/>
      <c r="K1" s="1"/>
      <c r="L1" s="5" t="s">
        <v>2</v>
      </c>
      <c r="M1" s="3"/>
      <c r="N1" s="3"/>
      <c r="O1" s="1"/>
      <c r="P1" s="3"/>
      <c r="Q1" s="3"/>
      <c r="R1" s="3"/>
      <c r="S1" s="1"/>
      <c r="T1" s="3"/>
      <c r="U1" s="3"/>
      <c r="V1" s="3"/>
      <c r="W1" s="1"/>
      <c r="X1" s="3"/>
      <c r="Y1" s="3"/>
      <c r="Z1" s="3"/>
      <c r="AA1" s="1"/>
      <c r="AB1" s="3"/>
      <c r="AC1" s="3"/>
      <c r="AD1" s="3"/>
      <c r="AE1" s="1"/>
      <c r="AF1" s="3"/>
      <c r="AG1" s="3"/>
      <c r="AH1" s="3"/>
      <c r="AI1" s="1"/>
      <c r="AJ1" s="3"/>
      <c r="AK1" s="3"/>
      <c r="AL1" s="3"/>
      <c r="AM1" s="1"/>
    </row>
    <row r="2" spans="1:51" ht="15.75" thickBot="1">
      <c r="A2" s="38"/>
      <c r="B2" s="38" t="s">
        <v>284</v>
      </c>
      <c r="C2" s="38"/>
      <c r="D2" s="38"/>
      <c r="E2" s="38"/>
      <c r="F2" s="38"/>
      <c r="G2" s="38"/>
      <c r="H2" s="5" t="s">
        <v>0</v>
      </c>
      <c r="I2" s="4"/>
      <c r="J2" s="3"/>
      <c r="K2" s="1"/>
      <c r="L2" s="5" t="s">
        <v>1</v>
      </c>
      <c r="M2" s="4"/>
      <c r="N2" s="3"/>
      <c r="O2" s="1"/>
      <c r="P2" s="5" t="s">
        <v>3</v>
      </c>
      <c r="Q2" s="4"/>
      <c r="R2" s="3"/>
      <c r="S2" s="1"/>
      <c r="T2" s="5" t="s">
        <v>4</v>
      </c>
      <c r="U2" s="4"/>
      <c r="V2" s="3"/>
      <c r="W2" s="1"/>
      <c r="X2" s="5" t="s">
        <v>5</v>
      </c>
      <c r="Y2" s="4"/>
      <c r="Z2" s="3"/>
      <c r="AA2" s="1"/>
      <c r="AB2" s="5" t="s">
        <v>6</v>
      </c>
      <c r="AC2" s="4"/>
      <c r="AD2" s="3"/>
      <c r="AE2" s="1"/>
      <c r="AF2" s="5" t="s">
        <v>7</v>
      </c>
      <c r="AG2" s="4"/>
      <c r="AH2" s="3"/>
      <c r="AI2" s="1"/>
      <c r="AJ2" s="5" t="s">
        <v>8</v>
      </c>
      <c r="AK2" s="4"/>
      <c r="AL2" s="3"/>
      <c r="AM2" s="1"/>
      <c r="AN2" s="22"/>
      <c r="AO2" s="26"/>
      <c r="AS2" s="32"/>
      <c r="AU2" s="32"/>
      <c r="AW2" s="40"/>
      <c r="AX2" s="40" t="s">
        <v>285</v>
      </c>
      <c r="AY2" s="40"/>
    </row>
    <row r="3" spans="1:51" s="17" customFormat="1" ht="16.5" thickTop="1" thickBot="1">
      <c r="A3" s="14"/>
      <c r="B3" s="14"/>
      <c r="C3" s="14"/>
      <c r="D3" s="14"/>
      <c r="E3" s="14"/>
      <c r="F3" s="14"/>
      <c r="G3" s="14"/>
      <c r="H3" s="15" t="s">
        <v>9</v>
      </c>
      <c r="I3" s="16"/>
      <c r="J3" s="15" t="s">
        <v>10</v>
      </c>
      <c r="K3" s="16"/>
      <c r="L3" s="15" t="s">
        <v>9</v>
      </c>
      <c r="M3" s="16"/>
      <c r="N3" s="15" t="s">
        <v>10</v>
      </c>
      <c r="O3" s="16"/>
      <c r="P3" s="15" t="s">
        <v>9</v>
      </c>
      <c r="Q3" s="16"/>
      <c r="R3" s="15" t="s">
        <v>10</v>
      </c>
      <c r="S3" s="16"/>
      <c r="T3" s="15" t="s">
        <v>9</v>
      </c>
      <c r="U3" s="16"/>
      <c r="V3" s="15" t="s">
        <v>10</v>
      </c>
      <c r="W3" s="16"/>
      <c r="X3" s="15" t="s">
        <v>9</v>
      </c>
      <c r="Y3" s="16"/>
      <c r="Z3" s="15" t="s">
        <v>10</v>
      </c>
      <c r="AA3" s="16"/>
      <c r="AB3" s="15" t="s">
        <v>9</v>
      </c>
      <c r="AC3" s="16"/>
      <c r="AD3" s="15" t="s">
        <v>10</v>
      </c>
      <c r="AE3" s="16"/>
      <c r="AF3" s="15" t="s">
        <v>9</v>
      </c>
      <c r="AG3" s="16"/>
      <c r="AH3" s="15" t="s">
        <v>10</v>
      </c>
      <c r="AI3" s="16"/>
      <c r="AJ3" s="15" t="s">
        <v>9</v>
      </c>
      <c r="AK3" s="16"/>
      <c r="AL3" s="15" t="s">
        <v>10</v>
      </c>
      <c r="AM3" s="16"/>
      <c r="AN3" s="23"/>
      <c r="AO3" s="27" t="s">
        <v>212</v>
      </c>
      <c r="AP3" s="35"/>
      <c r="AQ3" s="27" t="s">
        <v>222</v>
      </c>
      <c r="AR3" s="36"/>
      <c r="AS3" s="29" t="s">
        <v>243</v>
      </c>
      <c r="AT3" s="36"/>
      <c r="AU3" s="29" t="s">
        <v>268</v>
      </c>
      <c r="AW3" s="40"/>
      <c r="AX3" s="40" t="s">
        <v>286</v>
      </c>
      <c r="AY3" s="40"/>
    </row>
    <row r="4" spans="1:51" ht="15.75" thickTop="1">
      <c r="A4" s="2"/>
      <c r="B4" s="2" t="s">
        <v>11</v>
      </c>
      <c r="C4" s="2"/>
      <c r="D4" s="2"/>
      <c r="E4" s="2"/>
      <c r="F4" s="2"/>
      <c r="G4" s="2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  <c r="AC4" s="7"/>
      <c r="AD4" s="6"/>
      <c r="AE4" s="7"/>
      <c r="AF4" s="6"/>
      <c r="AG4" s="7"/>
      <c r="AH4" s="6"/>
      <c r="AI4" s="7"/>
      <c r="AJ4" s="6"/>
      <c r="AK4" s="7"/>
      <c r="AL4" s="6"/>
      <c r="AM4" s="7"/>
      <c r="AS4" s="33"/>
      <c r="AU4" s="33"/>
    </row>
    <row r="5" spans="1:51">
      <c r="A5" s="2"/>
      <c r="B5" s="2"/>
      <c r="C5" s="2"/>
      <c r="D5" s="2" t="s">
        <v>12</v>
      </c>
      <c r="E5" s="2"/>
      <c r="F5" s="2"/>
      <c r="G5" s="2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6"/>
      <c r="AA5" s="7"/>
      <c r="AB5" s="6"/>
      <c r="AC5" s="7"/>
      <c r="AD5" s="6"/>
      <c r="AE5" s="7"/>
      <c r="AF5" s="6"/>
      <c r="AG5" s="7"/>
      <c r="AH5" s="6"/>
      <c r="AI5" s="7"/>
      <c r="AJ5" s="6"/>
      <c r="AK5" s="7"/>
      <c r="AL5" s="6"/>
      <c r="AM5" s="7"/>
    </row>
    <row r="6" spans="1:51">
      <c r="A6" s="2"/>
      <c r="B6" s="2"/>
      <c r="C6" s="2"/>
      <c r="D6" s="2"/>
      <c r="E6" s="2" t="s">
        <v>13</v>
      </c>
      <c r="F6" s="2"/>
      <c r="G6" s="2"/>
      <c r="H6" s="6">
        <v>0</v>
      </c>
      <c r="I6" s="7"/>
      <c r="J6" s="6"/>
      <c r="K6" s="7"/>
      <c r="L6" s="6">
        <v>0</v>
      </c>
      <c r="M6" s="7"/>
      <c r="N6" s="6"/>
      <c r="O6" s="7"/>
      <c r="P6" s="6">
        <f>L6</f>
        <v>0</v>
      </c>
      <c r="Q6" s="7"/>
      <c r="R6" s="6"/>
      <c r="S6" s="7"/>
      <c r="T6" s="6">
        <v>433.49</v>
      </c>
      <c r="U6" s="7"/>
      <c r="V6" s="6"/>
      <c r="W6" s="7"/>
      <c r="X6" s="6">
        <v>0</v>
      </c>
      <c r="Y6" s="7"/>
      <c r="Z6" s="6"/>
      <c r="AA6" s="7"/>
      <c r="AB6" s="6">
        <v>0</v>
      </c>
      <c r="AC6" s="7"/>
      <c r="AD6" s="6"/>
      <c r="AE6" s="7"/>
      <c r="AF6" s="6">
        <v>0</v>
      </c>
      <c r="AG6" s="7"/>
      <c r="AH6" s="6"/>
      <c r="AI6" s="7"/>
      <c r="AJ6" s="6">
        <v>0</v>
      </c>
      <c r="AK6" s="7"/>
      <c r="AL6" s="6">
        <v>0</v>
      </c>
      <c r="AM6" s="7"/>
      <c r="AP6" s="25"/>
      <c r="AQ6" s="25"/>
      <c r="AR6" s="21"/>
      <c r="AS6" s="21"/>
      <c r="AT6" s="21"/>
      <c r="AU6" s="21"/>
    </row>
    <row r="7" spans="1:51">
      <c r="A7" s="2"/>
      <c r="B7" s="2"/>
      <c r="C7" s="2"/>
      <c r="D7" s="2"/>
      <c r="E7" s="2" t="s">
        <v>14</v>
      </c>
      <c r="F7" s="2"/>
      <c r="G7" s="2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P7" s="25"/>
      <c r="AQ7" s="25"/>
      <c r="AR7" s="21"/>
      <c r="AS7" s="21"/>
      <c r="AT7" s="21"/>
      <c r="AU7" s="21"/>
    </row>
    <row r="8" spans="1:51">
      <c r="A8" s="2"/>
      <c r="B8" s="2"/>
      <c r="C8" s="2"/>
      <c r="D8" s="2"/>
      <c r="E8" s="2"/>
      <c r="F8" s="2" t="s">
        <v>15</v>
      </c>
      <c r="G8" s="2"/>
      <c r="H8" s="6">
        <v>0</v>
      </c>
      <c r="I8" s="7"/>
      <c r="J8" s="6"/>
      <c r="K8" s="7"/>
      <c r="L8" s="6">
        <v>0</v>
      </c>
      <c r="M8" s="7"/>
      <c r="N8" s="6"/>
      <c r="O8" s="7"/>
      <c r="P8" s="6">
        <f>L8</f>
        <v>0</v>
      </c>
      <c r="Q8" s="7"/>
      <c r="R8" s="6"/>
      <c r="S8" s="7"/>
      <c r="T8" s="6">
        <v>5701</v>
      </c>
      <c r="U8" s="7"/>
      <c r="V8" s="6">
        <v>5500</v>
      </c>
      <c r="W8" s="7"/>
      <c r="X8" s="6">
        <v>0</v>
      </c>
      <c r="Y8" s="7"/>
      <c r="Z8" s="6"/>
      <c r="AA8" s="7"/>
      <c r="AB8" s="6">
        <v>0</v>
      </c>
      <c r="AC8" s="7"/>
      <c r="AD8" s="6"/>
      <c r="AE8" s="7"/>
      <c r="AF8" s="6">
        <v>0</v>
      </c>
      <c r="AG8" s="7"/>
      <c r="AH8" s="6"/>
      <c r="AI8" s="7"/>
      <c r="AJ8" s="6">
        <v>0</v>
      </c>
      <c r="AK8" s="7"/>
      <c r="AL8" s="6">
        <v>0</v>
      </c>
      <c r="AM8" s="7"/>
      <c r="AO8" s="25">
        <v>10000</v>
      </c>
      <c r="AP8" s="25"/>
      <c r="AQ8" s="25"/>
      <c r="AR8" s="21"/>
      <c r="AS8" s="21">
        <v>15800</v>
      </c>
      <c r="AT8" s="21"/>
      <c r="AU8" s="21">
        <v>6200</v>
      </c>
      <c r="AW8" t="s">
        <v>264</v>
      </c>
    </row>
    <row r="9" spans="1:51">
      <c r="A9" s="2"/>
      <c r="B9" s="2"/>
      <c r="C9" s="2"/>
      <c r="D9" s="2"/>
      <c r="E9" s="2"/>
      <c r="F9" s="2" t="s">
        <v>16</v>
      </c>
      <c r="G9" s="2"/>
      <c r="H9" s="6">
        <v>0</v>
      </c>
      <c r="I9" s="7"/>
      <c r="J9" s="6"/>
      <c r="K9" s="7"/>
      <c r="L9" s="6">
        <v>0</v>
      </c>
      <c r="M9" s="7"/>
      <c r="N9" s="6"/>
      <c r="O9" s="7"/>
      <c r="P9" s="6">
        <f>L9</f>
        <v>0</v>
      </c>
      <c r="Q9" s="7"/>
      <c r="R9" s="6"/>
      <c r="S9" s="7"/>
      <c r="T9" s="6">
        <v>4502.4799999999996</v>
      </c>
      <c r="U9" s="7"/>
      <c r="V9" s="6">
        <v>4000</v>
      </c>
      <c r="W9" s="7"/>
      <c r="X9" s="6">
        <v>0</v>
      </c>
      <c r="Y9" s="7"/>
      <c r="Z9" s="6"/>
      <c r="AA9" s="7"/>
      <c r="AB9" s="6">
        <v>0</v>
      </c>
      <c r="AC9" s="7"/>
      <c r="AD9" s="6"/>
      <c r="AE9" s="7"/>
      <c r="AF9" s="6">
        <v>0</v>
      </c>
      <c r="AG9" s="7"/>
      <c r="AH9" s="6"/>
      <c r="AI9" s="7"/>
      <c r="AJ9" s="6">
        <v>0</v>
      </c>
      <c r="AK9" s="7"/>
      <c r="AL9" s="6">
        <v>0</v>
      </c>
      <c r="AM9" s="7"/>
      <c r="AO9" s="25">
        <v>3000</v>
      </c>
      <c r="AP9" s="25"/>
      <c r="AQ9" s="25"/>
      <c r="AR9" s="21"/>
      <c r="AS9" s="21">
        <v>4400</v>
      </c>
      <c r="AT9" s="21"/>
      <c r="AU9" s="21">
        <v>1200</v>
      </c>
      <c r="AW9" t="s">
        <v>239</v>
      </c>
    </row>
    <row r="10" spans="1:51">
      <c r="A10" s="38"/>
      <c r="B10" s="38"/>
      <c r="C10" s="38"/>
      <c r="D10" s="38"/>
      <c r="E10" s="38"/>
      <c r="F10" s="39"/>
      <c r="G10" s="38" t="s">
        <v>211</v>
      </c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O10" s="25">
        <v>2000</v>
      </c>
      <c r="AP10" s="25"/>
      <c r="AQ10" s="25"/>
      <c r="AR10" s="21"/>
      <c r="AS10" s="21">
        <v>900</v>
      </c>
      <c r="AT10" s="21"/>
      <c r="AU10" s="21">
        <v>0</v>
      </c>
      <c r="AW10" t="s">
        <v>270</v>
      </c>
    </row>
    <row r="11" spans="1:51">
      <c r="A11" s="38"/>
      <c r="B11" s="38"/>
      <c r="C11" s="38"/>
      <c r="D11" s="38"/>
      <c r="E11" s="38"/>
      <c r="F11" s="39"/>
      <c r="G11" s="38" t="s">
        <v>240</v>
      </c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O11" s="25">
        <v>2000</v>
      </c>
      <c r="AP11" s="25"/>
      <c r="AQ11" s="25"/>
      <c r="AR11" s="21"/>
      <c r="AS11" s="21"/>
      <c r="AT11" s="21"/>
      <c r="AU11" s="21">
        <v>0</v>
      </c>
      <c r="AW11" t="s">
        <v>247</v>
      </c>
    </row>
    <row r="12" spans="1:51">
      <c r="A12" s="2"/>
      <c r="B12" s="2"/>
      <c r="C12" s="2"/>
      <c r="D12" s="2"/>
      <c r="E12" s="2"/>
      <c r="F12" s="2" t="s">
        <v>245</v>
      </c>
      <c r="G12" s="2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P12" s="25"/>
      <c r="AQ12" s="25"/>
      <c r="AR12" s="21"/>
      <c r="AS12" s="21"/>
      <c r="AT12" s="21"/>
      <c r="AU12" s="21"/>
    </row>
    <row r="13" spans="1:51" ht="15.75" thickBot="1">
      <c r="A13" s="2"/>
      <c r="B13" s="2"/>
      <c r="C13" s="2"/>
      <c r="D13" s="2"/>
      <c r="E13" s="2"/>
      <c r="F13" s="2"/>
      <c r="G13" s="2" t="s">
        <v>244</v>
      </c>
      <c r="H13" s="8">
        <v>0</v>
      </c>
      <c r="I13" s="7"/>
      <c r="J13" s="6"/>
      <c r="K13" s="7"/>
      <c r="L13" s="8">
        <v>0</v>
      </c>
      <c r="M13" s="7"/>
      <c r="N13" s="6"/>
      <c r="O13" s="7"/>
      <c r="P13" s="8">
        <f t="shared" ref="P13:P19" si="0">L13</f>
        <v>0</v>
      </c>
      <c r="Q13" s="7"/>
      <c r="R13" s="6"/>
      <c r="S13" s="7"/>
      <c r="T13" s="8">
        <v>11236</v>
      </c>
      <c r="U13" s="7"/>
      <c r="V13" s="8">
        <v>13000</v>
      </c>
      <c r="W13" s="7"/>
      <c r="X13" s="8">
        <v>0</v>
      </c>
      <c r="Y13" s="7"/>
      <c r="Z13" s="6"/>
      <c r="AA13" s="7"/>
      <c r="AB13" s="8">
        <v>0</v>
      </c>
      <c r="AC13" s="7"/>
      <c r="AD13" s="6"/>
      <c r="AE13" s="7"/>
      <c r="AF13" s="8">
        <v>0</v>
      </c>
      <c r="AG13" s="7"/>
      <c r="AH13" s="6"/>
      <c r="AI13" s="7"/>
      <c r="AJ13" s="8">
        <v>0</v>
      </c>
      <c r="AK13" s="7"/>
      <c r="AL13" s="8">
        <v>0</v>
      </c>
      <c r="AM13" s="7"/>
      <c r="AO13" s="25">
        <v>10000</v>
      </c>
      <c r="AP13" s="25"/>
      <c r="AQ13" s="25"/>
      <c r="AR13" s="21"/>
      <c r="AS13" s="21">
        <v>8200</v>
      </c>
      <c r="AT13" s="21"/>
      <c r="AU13" s="21">
        <v>3300</v>
      </c>
      <c r="AW13" t="s">
        <v>277</v>
      </c>
    </row>
    <row r="14" spans="1:51">
      <c r="A14" s="2"/>
      <c r="B14" s="2"/>
      <c r="C14" s="2"/>
      <c r="D14" s="2"/>
      <c r="E14" s="2"/>
      <c r="F14" s="2" t="s">
        <v>17</v>
      </c>
      <c r="G14" s="2"/>
      <c r="H14" s="6">
        <f>ROUND(SUM(H12:H13),5)</f>
        <v>0</v>
      </c>
      <c r="I14" s="7"/>
      <c r="J14" s="6"/>
      <c r="K14" s="7"/>
      <c r="L14" s="6">
        <f>ROUND(SUM(L12:L13),5)</f>
        <v>0</v>
      </c>
      <c r="M14" s="7"/>
      <c r="N14" s="6"/>
      <c r="O14" s="7"/>
      <c r="P14" s="6">
        <f t="shared" si="0"/>
        <v>0</v>
      </c>
      <c r="Q14" s="7"/>
      <c r="R14" s="6"/>
      <c r="S14" s="7"/>
      <c r="T14" s="6">
        <f>ROUND(SUM(T12:T13),5)</f>
        <v>11236</v>
      </c>
      <c r="U14" s="7"/>
      <c r="V14" s="6">
        <f>ROUND(SUM(V12:V13),5)</f>
        <v>13000</v>
      </c>
      <c r="W14" s="7"/>
      <c r="X14" s="6">
        <f>ROUND(SUM(X12:X13),5)</f>
        <v>0</v>
      </c>
      <c r="Y14" s="7"/>
      <c r="Z14" s="6"/>
      <c r="AA14" s="7"/>
      <c r="AB14" s="6">
        <f>ROUND(SUM(AB12:AB13),5)</f>
        <v>0</v>
      </c>
      <c r="AC14" s="7"/>
      <c r="AD14" s="6"/>
      <c r="AE14" s="7"/>
      <c r="AF14" s="6">
        <f>ROUND(SUM(AF12:AF13),5)</f>
        <v>0</v>
      </c>
      <c r="AG14" s="7"/>
      <c r="AH14" s="6"/>
      <c r="AI14" s="7"/>
      <c r="AJ14" s="6">
        <f>ROUND(SUM(AJ12:AJ13),5)</f>
        <v>0</v>
      </c>
      <c r="AK14" s="7"/>
      <c r="AL14" s="6">
        <f>ROUND(SUM(AL12:AL13),5)</f>
        <v>0</v>
      </c>
      <c r="AM14" s="7"/>
      <c r="AP14" s="25"/>
      <c r="AQ14" s="25"/>
      <c r="AR14" s="21"/>
      <c r="AS14" s="21"/>
      <c r="AT14" s="21"/>
      <c r="AU14" s="21"/>
    </row>
    <row r="15" spans="1:51">
      <c r="A15" s="2"/>
      <c r="B15" s="2"/>
      <c r="C15" s="2"/>
      <c r="D15" s="2"/>
      <c r="E15" s="2"/>
      <c r="F15" s="2" t="s">
        <v>18</v>
      </c>
      <c r="G15" s="2"/>
      <c r="H15" s="6">
        <v>0</v>
      </c>
      <c r="I15" s="7"/>
      <c r="J15" s="6"/>
      <c r="K15" s="7"/>
      <c r="L15" s="6">
        <v>0</v>
      </c>
      <c r="M15" s="7"/>
      <c r="N15" s="6"/>
      <c r="O15" s="7"/>
      <c r="P15" s="6">
        <f t="shared" si="0"/>
        <v>0</v>
      </c>
      <c r="Q15" s="7"/>
      <c r="R15" s="6"/>
      <c r="S15" s="7"/>
      <c r="T15" s="6">
        <v>0</v>
      </c>
      <c r="U15" s="7"/>
      <c r="V15" s="6">
        <v>2000</v>
      </c>
      <c r="W15" s="7"/>
      <c r="X15" s="6">
        <v>0</v>
      </c>
      <c r="Y15" s="7"/>
      <c r="Z15" s="6"/>
      <c r="AA15" s="7"/>
      <c r="AB15" s="6">
        <v>0</v>
      </c>
      <c r="AC15" s="7"/>
      <c r="AD15" s="6"/>
      <c r="AE15" s="7"/>
      <c r="AF15" s="6">
        <v>0</v>
      </c>
      <c r="AG15" s="7"/>
      <c r="AH15" s="6"/>
      <c r="AI15" s="7"/>
      <c r="AJ15" s="6">
        <v>0</v>
      </c>
      <c r="AK15" s="7"/>
      <c r="AL15" s="6">
        <v>0</v>
      </c>
      <c r="AM15" s="7"/>
      <c r="AO15" s="25">
        <v>2000</v>
      </c>
      <c r="AP15" s="25"/>
      <c r="AQ15" s="25"/>
      <c r="AR15" s="21"/>
      <c r="AS15" s="21">
        <v>2000</v>
      </c>
      <c r="AT15" s="21"/>
      <c r="AU15" s="21">
        <v>0</v>
      </c>
      <c r="AW15" t="s">
        <v>237</v>
      </c>
    </row>
    <row r="16" spans="1:51">
      <c r="A16" s="2"/>
      <c r="B16" s="2"/>
      <c r="C16" s="2"/>
      <c r="D16" s="2"/>
      <c r="E16" s="2"/>
      <c r="F16" s="2" t="s">
        <v>19</v>
      </c>
      <c r="G16" s="2"/>
      <c r="H16" s="6">
        <v>0</v>
      </c>
      <c r="I16" s="7"/>
      <c r="J16" s="6"/>
      <c r="K16" s="7"/>
      <c r="L16" s="6">
        <v>0</v>
      </c>
      <c r="M16" s="7"/>
      <c r="N16" s="6"/>
      <c r="O16" s="7"/>
      <c r="P16" s="6">
        <f t="shared" si="0"/>
        <v>0</v>
      </c>
      <c r="Q16" s="7"/>
      <c r="R16" s="6"/>
      <c r="S16" s="7"/>
      <c r="T16" s="6">
        <v>0</v>
      </c>
      <c r="U16" s="7"/>
      <c r="V16" s="6">
        <v>9500</v>
      </c>
      <c r="W16" s="7"/>
      <c r="X16" s="6">
        <v>0</v>
      </c>
      <c r="Y16" s="7"/>
      <c r="Z16" s="6"/>
      <c r="AA16" s="7"/>
      <c r="AB16" s="6">
        <v>0</v>
      </c>
      <c r="AC16" s="7"/>
      <c r="AD16" s="6"/>
      <c r="AE16" s="7"/>
      <c r="AF16" s="6">
        <v>0</v>
      </c>
      <c r="AG16" s="7"/>
      <c r="AH16" s="6"/>
      <c r="AI16" s="7"/>
      <c r="AJ16" s="6">
        <v>0</v>
      </c>
      <c r="AK16" s="7"/>
      <c r="AL16" s="6">
        <v>0</v>
      </c>
      <c r="AM16" s="7"/>
      <c r="AP16" s="25"/>
      <c r="AQ16" s="25"/>
      <c r="AR16" s="21"/>
      <c r="AS16" s="21"/>
      <c r="AT16" s="21"/>
      <c r="AU16" s="21"/>
      <c r="AW16" t="s">
        <v>227</v>
      </c>
    </row>
    <row r="17" spans="1:49">
      <c r="A17" s="38"/>
      <c r="B17" s="38"/>
      <c r="C17" s="38"/>
      <c r="D17" s="38"/>
      <c r="E17" s="38"/>
      <c r="F17" s="38"/>
      <c r="G17" s="38" t="s">
        <v>217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P17" s="25"/>
      <c r="AQ17" s="25">
        <v>10000</v>
      </c>
      <c r="AR17" s="21"/>
      <c r="AS17" s="21"/>
      <c r="AT17" s="21"/>
      <c r="AU17" s="21"/>
      <c r="AW17" t="s">
        <v>262</v>
      </c>
    </row>
    <row r="18" spans="1:49" ht="15.75" thickBot="1">
      <c r="A18" s="2"/>
      <c r="B18" s="2"/>
      <c r="C18" s="2"/>
      <c r="D18" s="2"/>
      <c r="E18" s="2"/>
      <c r="F18" s="2" t="s">
        <v>20</v>
      </c>
      <c r="G18" s="2"/>
      <c r="H18" s="8">
        <v>0</v>
      </c>
      <c r="I18" s="7"/>
      <c r="J18" s="6"/>
      <c r="K18" s="7"/>
      <c r="L18" s="8"/>
      <c r="M18" s="7"/>
      <c r="N18" s="8">
        <v>4100</v>
      </c>
      <c r="O18" s="7"/>
      <c r="P18" s="8">
        <f t="shared" si="0"/>
        <v>0</v>
      </c>
      <c r="Q18" s="7"/>
      <c r="R18" s="8">
        <v>4100</v>
      </c>
      <c r="S18" s="7"/>
      <c r="T18" s="8">
        <v>292.69</v>
      </c>
      <c r="U18" s="7"/>
      <c r="V18" s="8">
        <v>5000</v>
      </c>
      <c r="W18" s="7"/>
      <c r="X18" s="8">
        <v>0</v>
      </c>
      <c r="Y18" s="7"/>
      <c r="Z18" s="6"/>
      <c r="AA18" s="7"/>
      <c r="AB18" s="8">
        <v>0</v>
      </c>
      <c r="AC18" s="7"/>
      <c r="AD18" s="6"/>
      <c r="AE18" s="7"/>
      <c r="AF18" s="8">
        <v>0</v>
      </c>
      <c r="AG18" s="7"/>
      <c r="AH18" s="6"/>
      <c r="AI18" s="7"/>
      <c r="AJ18" s="8">
        <v>0</v>
      </c>
      <c r="AK18" s="7"/>
      <c r="AL18" s="8">
        <v>0</v>
      </c>
      <c r="AM18" s="7"/>
      <c r="AP18" s="25"/>
      <c r="AQ18" s="25">
        <v>10000</v>
      </c>
      <c r="AR18" s="21"/>
      <c r="AS18" s="21"/>
      <c r="AT18" s="21"/>
      <c r="AU18" s="21"/>
      <c r="AW18" t="s">
        <v>263</v>
      </c>
    </row>
    <row r="19" spans="1:49">
      <c r="A19" s="2"/>
      <c r="B19" s="2"/>
      <c r="C19" s="2"/>
      <c r="D19" s="2"/>
      <c r="E19" s="2" t="s">
        <v>21</v>
      </c>
      <c r="F19" s="2"/>
      <c r="G19" s="2"/>
      <c r="H19" s="6">
        <f>ROUND(SUM(H7:H9)+SUM(H14:H18),5)</f>
        <v>0</v>
      </c>
      <c r="I19" s="7"/>
      <c r="J19" s="6"/>
      <c r="K19" s="7"/>
      <c r="L19" s="6">
        <f>ROUND(SUM(L7:L9)+SUM(L14:L18),5)</f>
        <v>0</v>
      </c>
      <c r="M19" s="7"/>
      <c r="N19" s="6">
        <f>ROUND(SUM(N7:N9)+SUM(N14:N18),5)</f>
        <v>4100</v>
      </c>
      <c r="O19" s="7"/>
      <c r="P19" s="6">
        <f t="shared" si="0"/>
        <v>0</v>
      </c>
      <c r="Q19" s="7"/>
      <c r="R19" s="6">
        <f>ROUND(SUM(R7:R9)+SUM(R14:R18),5)</f>
        <v>4100</v>
      </c>
      <c r="S19" s="7"/>
      <c r="T19" s="6">
        <f>ROUND(SUM(T7:T9)+SUM(T14:T18),5)</f>
        <v>21732.17</v>
      </c>
      <c r="U19" s="7"/>
      <c r="V19" s="6">
        <f>ROUND(SUM(V7:V9)+SUM(V14:V18),5)</f>
        <v>39000</v>
      </c>
      <c r="W19" s="7"/>
      <c r="X19" s="6">
        <f>ROUND(SUM(X7:X9)+SUM(X14:X18),5)</f>
        <v>0</v>
      </c>
      <c r="Y19" s="7"/>
      <c r="Z19" s="6"/>
      <c r="AA19" s="7"/>
      <c r="AB19" s="6">
        <f>ROUND(SUM(AB7:AB9)+SUM(AB14:AB18),5)</f>
        <v>0</v>
      </c>
      <c r="AC19" s="7"/>
      <c r="AD19" s="6"/>
      <c r="AE19" s="7"/>
      <c r="AF19" s="6">
        <f>ROUND(SUM(AF7:AF9)+SUM(AF14:AF18),5)</f>
        <v>0</v>
      </c>
      <c r="AG19" s="7"/>
      <c r="AH19" s="6"/>
      <c r="AI19" s="7"/>
      <c r="AJ19" s="6">
        <f>ROUND(SUM(AJ7:AJ9)+SUM(AJ14:AJ18),5)</f>
        <v>0</v>
      </c>
      <c r="AK19" s="7"/>
      <c r="AL19" s="6">
        <f>ROUND(SUM(AL7:AL9)+SUM(AL14:AL18),5)</f>
        <v>0</v>
      </c>
      <c r="AM19" s="7"/>
      <c r="AP19" s="25"/>
      <c r="AQ19" s="25"/>
      <c r="AR19" s="21"/>
      <c r="AS19" s="21"/>
      <c r="AT19" s="21"/>
      <c r="AU19" s="21"/>
    </row>
    <row r="20" spans="1:49" ht="28.9" customHeight="1">
      <c r="A20" s="2"/>
      <c r="B20" s="2"/>
      <c r="C20" s="2"/>
      <c r="D20" s="2"/>
      <c r="E20" s="2" t="s">
        <v>22</v>
      </c>
      <c r="F20" s="2"/>
      <c r="G20" s="2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P20" s="25"/>
      <c r="AQ20" s="25"/>
      <c r="AR20" s="21"/>
      <c r="AS20" s="21"/>
      <c r="AT20" s="21"/>
      <c r="AU20" s="21"/>
    </row>
    <row r="21" spans="1:49">
      <c r="A21" s="2"/>
      <c r="B21" s="2"/>
      <c r="C21" s="2"/>
      <c r="D21" s="2"/>
      <c r="E21" s="2"/>
      <c r="F21" s="2" t="s">
        <v>23</v>
      </c>
      <c r="G21" s="2"/>
      <c r="H21" s="6">
        <v>0</v>
      </c>
      <c r="I21" s="7"/>
      <c r="J21" s="6"/>
      <c r="K21" s="7"/>
      <c r="L21" s="6">
        <v>0</v>
      </c>
      <c r="M21" s="7"/>
      <c r="N21" s="6"/>
      <c r="O21" s="7"/>
      <c r="P21" s="6">
        <f t="shared" ref="P21:P31" si="1">L21</f>
        <v>0</v>
      </c>
      <c r="Q21" s="7"/>
      <c r="R21" s="6"/>
      <c r="S21" s="7"/>
      <c r="T21" s="6">
        <v>0</v>
      </c>
      <c r="U21" s="7"/>
      <c r="V21" s="6"/>
      <c r="W21" s="7"/>
      <c r="X21" s="6">
        <v>0</v>
      </c>
      <c r="Y21" s="7"/>
      <c r="Z21" s="6"/>
      <c r="AA21" s="7"/>
      <c r="AB21" s="6">
        <v>100</v>
      </c>
      <c r="AC21" s="7"/>
      <c r="AD21" s="6">
        <v>20000</v>
      </c>
      <c r="AE21" s="7"/>
      <c r="AF21" s="6">
        <v>0</v>
      </c>
      <c r="AG21" s="7"/>
      <c r="AH21" s="6"/>
      <c r="AI21" s="7"/>
      <c r="AJ21" s="6">
        <v>0</v>
      </c>
      <c r="AK21" s="7"/>
      <c r="AL21" s="6">
        <v>0</v>
      </c>
      <c r="AM21" s="7"/>
      <c r="AO21" s="21"/>
      <c r="AP21" s="25"/>
      <c r="AQ21" s="25">
        <v>40000</v>
      </c>
      <c r="AR21" s="21"/>
      <c r="AS21" s="21">
        <v>1400</v>
      </c>
      <c r="AT21" s="21"/>
      <c r="AU21" s="21">
        <v>0</v>
      </c>
      <c r="AW21" t="s">
        <v>259</v>
      </c>
    </row>
    <row r="22" spans="1:49">
      <c r="A22" s="2"/>
      <c r="B22" s="2"/>
      <c r="C22" s="2"/>
      <c r="D22" s="2"/>
      <c r="E22" s="2"/>
      <c r="F22" s="2" t="s">
        <v>24</v>
      </c>
      <c r="G22" s="2"/>
      <c r="H22" s="6">
        <v>0</v>
      </c>
      <c r="I22" s="7"/>
      <c r="J22" s="6"/>
      <c r="K22" s="7"/>
      <c r="L22" s="6">
        <v>0</v>
      </c>
      <c r="M22" s="7"/>
      <c r="N22" s="6"/>
      <c r="O22" s="7"/>
      <c r="P22" s="6">
        <f t="shared" si="1"/>
        <v>0</v>
      </c>
      <c r="Q22" s="7"/>
      <c r="R22" s="6"/>
      <c r="S22" s="7"/>
      <c r="T22" s="6">
        <v>0</v>
      </c>
      <c r="U22" s="7"/>
      <c r="V22" s="6"/>
      <c r="W22" s="7"/>
      <c r="X22" s="6">
        <v>0</v>
      </c>
      <c r="Y22" s="7"/>
      <c r="Z22" s="6"/>
      <c r="AA22" s="7"/>
      <c r="AB22" s="6">
        <v>3705.5</v>
      </c>
      <c r="AC22" s="7"/>
      <c r="AD22" s="6">
        <v>4000</v>
      </c>
      <c r="AE22" s="7"/>
      <c r="AF22" s="6">
        <v>0</v>
      </c>
      <c r="AG22" s="7"/>
      <c r="AH22" s="6"/>
      <c r="AI22" s="7"/>
      <c r="AJ22" s="6">
        <v>0</v>
      </c>
      <c r="AK22" s="7"/>
      <c r="AL22" s="6">
        <v>0</v>
      </c>
      <c r="AM22" s="7"/>
      <c r="AO22" s="21"/>
      <c r="AP22" s="25"/>
      <c r="AQ22" s="25">
        <v>5000</v>
      </c>
      <c r="AR22" s="21"/>
      <c r="AS22" s="21"/>
      <c r="AT22" s="21"/>
      <c r="AU22" s="21">
        <v>750</v>
      </c>
      <c r="AW22" t="s">
        <v>257</v>
      </c>
    </row>
    <row r="23" spans="1:49">
      <c r="A23" s="2"/>
      <c r="B23" s="2"/>
      <c r="C23" s="2"/>
      <c r="D23" s="2"/>
      <c r="E23" s="2"/>
      <c r="F23" s="2" t="s">
        <v>25</v>
      </c>
      <c r="G23" s="2"/>
      <c r="H23" s="6">
        <v>0</v>
      </c>
      <c r="I23" s="7"/>
      <c r="J23" s="6"/>
      <c r="K23" s="7"/>
      <c r="L23" s="6">
        <v>0</v>
      </c>
      <c r="M23" s="7"/>
      <c r="N23" s="6"/>
      <c r="O23" s="7"/>
      <c r="P23" s="6">
        <f t="shared" si="1"/>
        <v>0</v>
      </c>
      <c r="Q23" s="7"/>
      <c r="R23" s="6"/>
      <c r="S23" s="7"/>
      <c r="T23" s="6">
        <v>0</v>
      </c>
      <c r="U23" s="7"/>
      <c r="V23" s="6"/>
      <c r="W23" s="7"/>
      <c r="X23" s="6">
        <v>0</v>
      </c>
      <c r="Y23" s="7"/>
      <c r="Z23" s="6"/>
      <c r="AA23" s="7"/>
      <c r="AB23" s="6">
        <v>0</v>
      </c>
      <c r="AC23" s="7"/>
      <c r="AD23" s="6">
        <v>6000</v>
      </c>
      <c r="AE23" s="7"/>
      <c r="AF23" s="6">
        <v>0</v>
      </c>
      <c r="AG23" s="7"/>
      <c r="AH23" s="6"/>
      <c r="AI23" s="7"/>
      <c r="AJ23" s="6">
        <v>0</v>
      </c>
      <c r="AK23" s="7"/>
      <c r="AL23" s="6">
        <v>0</v>
      </c>
      <c r="AM23" s="7"/>
      <c r="AO23" s="21"/>
      <c r="AP23" s="25"/>
      <c r="AQ23" s="25">
        <v>4000</v>
      </c>
      <c r="AR23" s="21"/>
      <c r="AS23" s="21"/>
      <c r="AT23" s="21"/>
      <c r="AU23" s="21">
        <v>0</v>
      </c>
      <c r="AW23" t="s">
        <v>238</v>
      </c>
    </row>
    <row r="24" spans="1:49">
      <c r="A24" s="2"/>
      <c r="B24" s="2"/>
      <c r="C24" s="2"/>
      <c r="D24" s="2"/>
      <c r="E24" s="2"/>
      <c r="F24" s="2" t="s">
        <v>26</v>
      </c>
      <c r="G24" s="2"/>
      <c r="H24" s="6">
        <v>0</v>
      </c>
      <c r="I24" s="7"/>
      <c r="J24" s="6"/>
      <c r="K24" s="7"/>
      <c r="L24" s="6">
        <v>0</v>
      </c>
      <c r="M24" s="7"/>
      <c r="N24" s="6"/>
      <c r="O24" s="7"/>
      <c r="P24" s="6">
        <f t="shared" si="1"/>
        <v>0</v>
      </c>
      <c r="Q24" s="7"/>
      <c r="R24" s="6"/>
      <c r="S24" s="7"/>
      <c r="T24" s="6">
        <v>0</v>
      </c>
      <c r="U24" s="7"/>
      <c r="V24" s="6"/>
      <c r="W24" s="7"/>
      <c r="X24" s="6">
        <v>0</v>
      </c>
      <c r="Y24" s="7"/>
      <c r="Z24" s="6"/>
      <c r="AA24" s="7"/>
      <c r="AB24" s="6">
        <v>3694</v>
      </c>
      <c r="AC24" s="7"/>
      <c r="AD24" s="6">
        <v>40000</v>
      </c>
      <c r="AE24" s="7"/>
      <c r="AF24" s="6">
        <v>0</v>
      </c>
      <c r="AG24" s="7"/>
      <c r="AH24" s="6"/>
      <c r="AI24" s="7"/>
      <c r="AJ24" s="6">
        <v>0</v>
      </c>
      <c r="AK24" s="7"/>
      <c r="AL24" s="6">
        <v>0</v>
      </c>
      <c r="AM24" s="7"/>
      <c r="AO24" s="21"/>
      <c r="AP24" s="25"/>
      <c r="AQ24" s="25">
        <v>25000</v>
      </c>
      <c r="AR24" s="21"/>
      <c r="AS24" s="21">
        <v>15000</v>
      </c>
      <c r="AT24" s="21"/>
      <c r="AU24" s="21">
        <v>900</v>
      </c>
      <c r="AW24" t="s">
        <v>271</v>
      </c>
    </row>
    <row r="25" spans="1:49">
      <c r="A25" s="2"/>
      <c r="B25" s="2"/>
      <c r="C25" s="2"/>
      <c r="D25" s="2"/>
      <c r="E25" s="2"/>
      <c r="F25" s="2" t="s">
        <v>27</v>
      </c>
      <c r="G25" s="2"/>
      <c r="H25" s="6">
        <v>0</v>
      </c>
      <c r="I25" s="7"/>
      <c r="J25" s="6"/>
      <c r="K25" s="7"/>
      <c r="L25" s="6">
        <v>0</v>
      </c>
      <c r="M25" s="7"/>
      <c r="N25" s="6"/>
      <c r="O25" s="7"/>
      <c r="P25" s="6">
        <f t="shared" si="1"/>
        <v>0</v>
      </c>
      <c r="Q25" s="7"/>
      <c r="R25" s="6"/>
      <c r="S25" s="7"/>
      <c r="T25" s="6">
        <v>0</v>
      </c>
      <c r="U25" s="7"/>
      <c r="V25" s="6"/>
      <c r="W25" s="7"/>
      <c r="X25" s="6">
        <v>0</v>
      </c>
      <c r="Y25" s="7"/>
      <c r="Z25" s="6"/>
      <c r="AA25" s="7"/>
      <c r="AB25" s="6">
        <v>236.85</v>
      </c>
      <c r="AC25" s="7"/>
      <c r="AD25" s="6"/>
      <c r="AE25" s="7"/>
      <c r="AF25" s="6">
        <v>0</v>
      </c>
      <c r="AG25" s="7"/>
      <c r="AH25" s="6"/>
      <c r="AI25" s="7"/>
      <c r="AJ25" s="6">
        <v>0</v>
      </c>
      <c r="AK25" s="7"/>
      <c r="AL25" s="6">
        <v>0</v>
      </c>
      <c r="AM25" s="7"/>
      <c r="AO25" s="21"/>
      <c r="AP25" s="25"/>
      <c r="AQ25" s="25"/>
      <c r="AR25" s="21"/>
      <c r="AS25" s="21"/>
      <c r="AT25" s="21"/>
      <c r="AU25" s="21">
        <v>0</v>
      </c>
    </row>
    <row r="26" spans="1:49">
      <c r="A26" s="2"/>
      <c r="B26" s="2"/>
      <c r="C26" s="2"/>
      <c r="D26" s="2"/>
      <c r="E26" s="2"/>
      <c r="F26" s="2" t="s">
        <v>28</v>
      </c>
      <c r="G26" s="2"/>
      <c r="H26" s="6">
        <v>0</v>
      </c>
      <c r="I26" s="7"/>
      <c r="J26" s="6"/>
      <c r="K26" s="7"/>
      <c r="L26" s="6">
        <v>0</v>
      </c>
      <c r="M26" s="7"/>
      <c r="N26" s="6"/>
      <c r="O26" s="7"/>
      <c r="P26" s="6">
        <f t="shared" si="1"/>
        <v>0</v>
      </c>
      <c r="Q26" s="7"/>
      <c r="R26" s="6"/>
      <c r="S26" s="7"/>
      <c r="T26" s="6">
        <v>0</v>
      </c>
      <c r="U26" s="7"/>
      <c r="V26" s="6"/>
      <c r="W26" s="7"/>
      <c r="X26" s="6">
        <v>0</v>
      </c>
      <c r="Y26" s="7"/>
      <c r="Z26" s="6"/>
      <c r="AA26" s="7"/>
      <c r="AB26" s="6">
        <v>100</v>
      </c>
      <c r="AC26" s="7"/>
      <c r="AD26" s="6"/>
      <c r="AE26" s="7"/>
      <c r="AF26" s="6">
        <v>0</v>
      </c>
      <c r="AG26" s="7"/>
      <c r="AH26" s="6"/>
      <c r="AI26" s="7"/>
      <c r="AJ26" s="6">
        <v>0</v>
      </c>
      <c r="AK26" s="7"/>
      <c r="AL26" s="6">
        <v>0</v>
      </c>
      <c r="AM26" s="7"/>
      <c r="AO26" s="21"/>
      <c r="AP26" s="25"/>
      <c r="AQ26" s="25"/>
      <c r="AR26" s="21"/>
      <c r="AS26" s="21"/>
      <c r="AT26" s="21"/>
      <c r="AU26" s="21">
        <v>0</v>
      </c>
    </row>
    <row r="27" spans="1:49">
      <c r="A27" s="2"/>
      <c r="B27" s="2"/>
      <c r="C27" s="2"/>
      <c r="D27" s="2"/>
      <c r="E27" s="2"/>
      <c r="F27" s="2" t="s">
        <v>29</v>
      </c>
      <c r="G27" s="2"/>
      <c r="H27" s="6">
        <v>0</v>
      </c>
      <c r="I27" s="7"/>
      <c r="J27" s="6"/>
      <c r="K27" s="7"/>
      <c r="L27" s="6">
        <v>0</v>
      </c>
      <c r="M27" s="7"/>
      <c r="N27" s="6"/>
      <c r="O27" s="7"/>
      <c r="P27" s="6">
        <f t="shared" si="1"/>
        <v>0</v>
      </c>
      <c r="Q27" s="7"/>
      <c r="R27" s="6"/>
      <c r="S27" s="7"/>
      <c r="T27" s="6">
        <v>0</v>
      </c>
      <c r="U27" s="7"/>
      <c r="V27" s="6"/>
      <c r="W27" s="7"/>
      <c r="X27" s="6">
        <v>0</v>
      </c>
      <c r="Y27" s="7"/>
      <c r="Z27" s="6"/>
      <c r="AA27" s="7"/>
      <c r="AB27" s="6">
        <v>6000</v>
      </c>
      <c r="AC27" s="7"/>
      <c r="AD27" s="6">
        <v>8000</v>
      </c>
      <c r="AE27" s="7"/>
      <c r="AF27" s="6">
        <v>0</v>
      </c>
      <c r="AG27" s="7"/>
      <c r="AH27" s="6"/>
      <c r="AI27" s="7"/>
      <c r="AJ27" s="6">
        <v>0</v>
      </c>
      <c r="AK27" s="7"/>
      <c r="AL27" s="6">
        <v>0</v>
      </c>
      <c r="AM27" s="7"/>
      <c r="AO27" s="21"/>
      <c r="AP27" s="25"/>
      <c r="AQ27" s="25">
        <v>5000</v>
      </c>
      <c r="AR27" s="21"/>
      <c r="AS27" s="21"/>
      <c r="AT27" s="21"/>
      <c r="AU27" s="21">
        <v>550</v>
      </c>
      <c r="AW27" t="s">
        <v>238</v>
      </c>
    </row>
    <row r="28" spans="1:49">
      <c r="A28" s="2"/>
      <c r="B28" s="2"/>
      <c r="C28" s="2"/>
      <c r="D28" s="2"/>
      <c r="E28" s="2"/>
      <c r="F28" s="2" t="s">
        <v>30</v>
      </c>
      <c r="G28" s="2"/>
      <c r="H28" s="6">
        <v>0</v>
      </c>
      <c r="I28" s="7"/>
      <c r="J28" s="6"/>
      <c r="K28" s="7"/>
      <c r="L28" s="6">
        <v>0</v>
      </c>
      <c r="M28" s="7"/>
      <c r="N28" s="6"/>
      <c r="O28" s="7"/>
      <c r="P28" s="6">
        <f t="shared" si="1"/>
        <v>0</v>
      </c>
      <c r="Q28" s="7"/>
      <c r="R28" s="6"/>
      <c r="S28" s="7"/>
      <c r="T28" s="6">
        <v>0</v>
      </c>
      <c r="U28" s="7"/>
      <c r="V28" s="6"/>
      <c r="W28" s="7"/>
      <c r="X28" s="6">
        <v>0</v>
      </c>
      <c r="Y28" s="7"/>
      <c r="Z28" s="6"/>
      <c r="AA28" s="7"/>
      <c r="AB28" s="6">
        <v>300</v>
      </c>
      <c r="AC28" s="7"/>
      <c r="AD28" s="6"/>
      <c r="AE28" s="7"/>
      <c r="AF28" s="6">
        <v>0</v>
      </c>
      <c r="AG28" s="7"/>
      <c r="AH28" s="6"/>
      <c r="AI28" s="7"/>
      <c r="AJ28" s="6">
        <v>0</v>
      </c>
      <c r="AK28" s="7"/>
      <c r="AL28" s="6">
        <v>0</v>
      </c>
      <c r="AM28" s="7"/>
      <c r="AO28" s="21"/>
      <c r="AP28" s="25"/>
      <c r="AQ28" s="25">
        <v>10000</v>
      </c>
      <c r="AR28" s="21"/>
      <c r="AS28" s="21"/>
      <c r="AT28" s="21"/>
      <c r="AU28" s="21">
        <v>0</v>
      </c>
      <c r="AW28" t="s">
        <v>238</v>
      </c>
    </row>
    <row r="29" spans="1:49">
      <c r="A29" s="38"/>
      <c r="B29" s="38"/>
      <c r="C29" s="38"/>
      <c r="D29" s="38"/>
      <c r="E29" s="38"/>
      <c r="F29" s="38"/>
      <c r="G29" s="38" t="s">
        <v>279</v>
      </c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O29" s="21"/>
      <c r="AP29" s="25"/>
      <c r="AQ29" s="25">
        <v>500</v>
      </c>
      <c r="AR29" s="21"/>
      <c r="AS29" s="21"/>
      <c r="AT29" s="21"/>
      <c r="AU29" s="21"/>
      <c r="AW29" t="s">
        <v>281</v>
      </c>
    </row>
    <row r="30" spans="1:49" ht="15.75" thickBot="1">
      <c r="A30" s="2"/>
      <c r="B30" s="2"/>
      <c r="C30" s="2"/>
      <c r="D30" s="2"/>
      <c r="E30" s="2"/>
      <c r="F30" s="2" t="s">
        <v>31</v>
      </c>
      <c r="G30" s="2"/>
      <c r="H30" s="8">
        <v>0</v>
      </c>
      <c r="I30" s="7"/>
      <c r="J30" s="6"/>
      <c r="K30" s="7"/>
      <c r="L30" s="8">
        <v>0</v>
      </c>
      <c r="M30" s="7"/>
      <c r="N30" s="6"/>
      <c r="O30" s="7"/>
      <c r="P30" s="8">
        <f t="shared" si="1"/>
        <v>0</v>
      </c>
      <c r="Q30" s="7"/>
      <c r="R30" s="6"/>
      <c r="S30" s="7"/>
      <c r="T30" s="8">
        <v>0</v>
      </c>
      <c r="U30" s="7"/>
      <c r="V30" s="6"/>
      <c r="W30" s="7"/>
      <c r="X30" s="8">
        <v>0</v>
      </c>
      <c r="Y30" s="7"/>
      <c r="Z30" s="6"/>
      <c r="AA30" s="7"/>
      <c r="AB30" s="8">
        <v>46.05</v>
      </c>
      <c r="AC30" s="7"/>
      <c r="AD30" s="8">
        <v>10000</v>
      </c>
      <c r="AE30" s="7"/>
      <c r="AF30" s="8">
        <v>0</v>
      </c>
      <c r="AG30" s="7"/>
      <c r="AH30" s="6"/>
      <c r="AI30" s="7"/>
      <c r="AJ30" s="8">
        <v>0</v>
      </c>
      <c r="AK30" s="7"/>
      <c r="AL30" s="8">
        <v>0</v>
      </c>
      <c r="AM30" s="7"/>
      <c r="AO30" s="21"/>
      <c r="AP30" s="25"/>
      <c r="AQ30" s="25">
        <v>10000</v>
      </c>
      <c r="AR30" s="21"/>
      <c r="AS30" s="21"/>
      <c r="AT30" s="21"/>
      <c r="AU30" s="21">
        <v>0</v>
      </c>
    </row>
    <row r="31" spans="1:49">
      <c r="A31" s="2"/>
      <c r="B31" s="2"/>
      <c r="C31" s="2"/>
      <c r="D31" s="2"/>
      <c r="E31" s="2" t="s">
        <v>32</v>
      </c>
      <c r="F31" s="2"/>
      <c r="G31" s="2"/>
      <c r="H31" s="6">
        <f>ROUND(SUM(H20:H30),5)</f>
        <v>0</v>
      </c>
      <c r="I31" s="7"/>
      <c r="J31" s="6"/>
      <c r="K31" s="7"/>
      <c r="L31" s="6">
        <f>ROUND(SUM(L20:L30),5)</f>
        <v>0</v>
      </c>
      <c r="M31" s="7"/>
      <c r="N31" s="6"/>
      <c r="O31" s="7"/>
      <c r="P31" s="6">
        <f t="shared" si="1"/>
        <v>0</v>
      </c>
      <c r="Q31" s="7"/>
      <c r="R31" s="6"/>
      <c r="S31" s="7"/>
      <c r="T31" s="6">
        <f>ROUND(SUM(T20:T30),5)</f>
        <v>0</v>
      </c>
      <c r="U31" s="7"/>
      <c r="V31" s="6"/>
      <c r="W31" s="7"/>
      <c r="X31" s="6">
        <f>ROUND(SUM(X20:X30),5)</f>
        <v>0</v>
      </c>
      <c r="Y31" s="7"/>
      <c r="Z31" s="6"/>
      <c r="AA31" s="7"/>
      <c r="AB31" s="6">
        <f>ROUND(SUM(AB20:AB30),5)</f>
        <v>14182.4</v>
      </c>
      <c r="AC31" s="7"/>
      <c r="AD31" s="6">
        <f>ROUND(SUM(AD20:AD30),5)</f>
        <v>88000</v>
      </c>
      <c r="AE31" s="7"/>
      <c r="AF31" s="6">
        <f>ROUND(SUM(AF20:AF30),5)</f>
        <v>0</v>
      </c>
      <c r="AG31" s="7"/>
      <c r="AH31" s="6"/>
      <c r="AI31" s="7"/>
      <c r="AJ31" s="6">
        <f>ROUND(SUM(AJ20:AJ30),5)</f>
        <v>0</v>
      </c>
      <c r="AK31" s="7"/>
      <c r="AL31" s="6">
        <f>ROUND(SUM(AL20:AL30),5)</f>
        <v>0</v>
      </c>
      <c r="AM31" s="7"/>
      <c r="AP31" s="25"/>
      <c r="AQ31" s="25"/>
      <c r="AR31" s="21"/>
      <c r="AS31" s="21"/>
      <c r="AT31" s="21"/>
      <c r="AU31" s="21">
        <v>0</v>
      </c>
    </row>
    <row r="32" spans="1:49" ht="28.9" customHeight="1">
      <c r="A32" s="2"/>
      <c r="B32" s="2"/>
      <c r="C32" s="2"/>
      <c r="D32" s="2"/>
      <c r="E32" s="2" t="s">
        <v>33</v>
      </c>
      <c r="F32" s="2"/>
      <c r="G32" s="2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P32" s="25"/>
      <c r="AQ32" s="25"/>
      <c r="AR32" s="21"/>
      <c r="AS32" s="21"/>
      <c r="AT32" s="21"/>
      <c r="AU32" s="21"/>
    </row>
    <row r="33" spans="1:49">
      <c r="A33" s="2"/>
      <c r="B33" s="2"/>
      <c r="C33" s="2"/>
      <c r="D33" s="2"/>
      <c r="E33" s="2"/>
      <c r="F33" s="2" t="s">
        <v>34</v>
      </c>
      <c r="G33" s="2"/>
      <c r="H33" s="6">
        <v>0</v>
      </c>
      <c r="I33" s="7"/>
      <c r="J33" s="6"/>
      <c r="K33" s="7"/>
      <c r="L33" s="6">
        <v>0</v>
      </c>
      <c r="M33" s="7"/>
      <c r="N33" s="6"/>
      <c r="O33" s="7"/>
      <c r="P33" s="6">
        <f>L33</f>
        <v>0</v>
      </c>
      <c r="Q33" s="7"/>
      <c r="R33" s="6"/>
      <c r="S33" s="7"/>
      <c r="T33" s="6">
        <v>21210</v>
      </c>
      <c r="U33" s="7"/>
      <c r="V33" s="6">
        <v>22000</v>
      </c>
      <c r="W33" s="7"/>
      <c r="X33" s="6">
        <v>0</v>
      </c>
      <c r="Y33" s="7"/>
      <c r="Z33" s="6"/>
      <c r="AA33" s="7"/>
      <c r="AB33" s="6">
        <v>0</v>
      </c>
      <c r="AC33" s="7"/>
      <c r="AD33" s="6"/>
      <c r="AE33" s="7"/>
      <c r="AF33" s="6">
        <v>0</v>
      </c>
      <c r="AG33" s="7"/>
      <c r="AH33" s="6"/>
      <c r="AI33" s="7"/>
      <c r="AJ33" s="6">
        <v>0</v>
      </c>
      <c r="AK33" s="7"/>
      <c r="AL33" s="6">
        <v>0</v>
      </c>
      <c r="AM33" s="7"/>
      <c r="AO33" s="25">
        <v>17000</v>
      </c>
      <c r="AP33" s="25"/>
      <c r="AQ33" s="25"/>
      <c r="AR33" s="21"/>
      <c r="AS33" s="21">
        <v>16100</v>
      </c>
      <c r="AT33" s="21"/>
      <c r="AU33" s="21">
        <v>11580</v>
      </c>
      <c r="AW33" t="s">
        <v>265</v>
      </c>
    </row>
    <row r="34" spans="1:49" ht="15.75" thickBot="1">
      <c r="A34" s="2"/>
      <c r="B34" s="2"/>
      <c r="C34" s="2"/>
      <c r="D34" s="2"/>
      <c r="E34" s="2"/>
      <c r="F34" s="2" t="s">
        <v>35</v>
      </c>
      <c r="G34" s="2"/>
      <c r="H34" s="8">
        <v>0</v>
      </c>
      <c r="I34" s="7"/>
      <c r="J34" s="6"/>
      <c r="K34" s="7"/>
      <c r="L34" s="8">
        <v>0</v>
      </c>
      <c r="M34" s="7"/>
      <c r="N34" s="6"/>
      <c r="O34" s="7"/>
      <c r="P34" s="8">
        <f>L34</f>
        <v>0</v>
      </c>
      <c r="Q34" s="7"/>
      <c r="R34" s="6"/>
      <c r="S34" s="7"/>
      <c r="T34" s="8">
        <v>2220</v>
      </c>
      <c r="U34" s="7"/>
      <c r="V34" s="8">
        <v>3350</v>
      </c>
      <c r="W34" s="7"/>
      <c r="X34" s="8">
        <v>0</v>
      </c>
      <c r="Y34" s="7"/>
      <c r="Z34" s="6"/>
      <c r="AA34" s="7"/>
      <c r="AB34" s="8">
        <v>0</v>
      </c>
      <c r="AC34" s="7"/>
      <c r="AD34" s="6"/>
      <c r="AE34" s="7"/>
      <c r="AF34" s="8">
        <v>0</v>
      </c>
      <c r="AG34" s="7"/>
      <c r="AH34" s="6"/>
      <c r="AI34" s="7"/>
      <c r="AJ34" s="8">
        <v>0</v>
      </c>
      <c r="AK34" s="7"/>
      <c r="AL34" s="8">
        <v>0</v>
      </c>
      <c r="AM34" s="7"/>
      <c r="AO34" s="25">
        <v>4000</v>
      </c>
      <c r="AP34" s="25"/>
      <c r="AQ34" s="25"/>
      <c r="AR34" s="21"/>
      <c r="AS34" s="21">
        <v>1700</v>
      </c>
      <c r="AT34" s="21"/>
      <c r="AU34" s="21">
        <v>1200</v>
      </c>
      <c r="AW34" t="s">
        <v>213</v>
      </c>
    </row>
    <row r="35" spans="1:49">
      <c r="A35" s="2"/>
      <c r="B35" s="2"/>
      <c r="C35" s="2"/>
      <c r="D35" s="2"/>
      <c r="E35" s="2" t="s">
        <v>36</v>
      </c>
      <c r="F35" s="2"/>
      <c r="G35" s="2"/>
      <c r="H35" s="6">
        <f>ROUND(SUM(H32:H34),5)</f>
        <v>0</v>
      </c>
      <c r="I35" s="7"/>
      <c r="J35" s="6"/>
      <c r="K35" s="7"/>
      <c r="L35" s="6">
        <f>ROUND(SUM(L32:L34),5)</f>
        <v>0</v>
      </c>
      <c r="M35" s="7"/>
      <c r="N35" s="6"/>
      <c r="O35" s="7"/>
      <c r="P35" s="6">
        <f>L35</f>
        <v>0</v>
      </c>
      <c r="Q35" s="7"/>
      <c r="R35" s="6"/>
      <c r="S35" s="7"/>
      <c r="T35" s="6">
        <f>ROUND(SUM(T32:T34),5)</f>
        <v>23430</v>
      </c>
      <c r="U35" s="7"/>
      <c r="V35" s="6">
        <f>ROUND(SUM(V32:V34),5)</f>
        <v>25350</v>
      </c>
      <c r="W35" s="7"/>
      <c r="X35" s="6">
        <f>ROUND(SUM(X32:X34),5)</f>
        <v>0</v>
      </c>
      <c r="Y35" s="7"/>
      <c r="Z35" s="6"/>
      <c r="AA35" s="7"/>
      <c r="AB35" s="6">
        <f>ROUND(SUM(AB32:AB34),5)</f>
        <v>0</v>
      </c>
      <c r="AC35" s="7"/>
      <c r="AD35" s="6"/>
      <c r="AE35" s="7"/>
      <c r="AF35" s="6">
        <f>ROUND(SUM(AF32:AF34),5)</f>
        <v>0</v>
      </c>
      <c r="AG35" s="7"/>
      <c r="AH35" s="6"/>
      <c r="AI35" s="7"/>
      <c r="AJ35" s="6">
        <f>ROUND(SUM(AJ32:AJ34),5)</f>
        <v>0</v>
      </c>
      <c r="AK35" s="7"/>
      <c r="AL35" s="6">
        <f>ROUND(SUM(AL32:AL34),5)</f>
        <v>0</v>
      </c>
      <c r="AM35" s="7"/>
      <c r="AP35" s="25"/>
      <c r="AQ35" s="25"/>
      <c r="AR35" s="21"/>
      <c r="AS35" s="21"/>
      <c r="AT35" s="21"/>
      <c r="AU35" s="21"/>
    </row>
    <row r="36" spans="1:49" ht="28.9" customHeight="1">
      <c r="A36" s="2"/>
      <c r="B36" s="2"/>
      <c r="C36" s="2"/>
      <c r="D36" s="2"/>
      <c r="E36" s="2" t="s">
        <v>37</v>
      </c>
      <c r="F36" s="2"/>
      <c r="G36" s="2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P36" s="25"/>
      <c r="AQ36" s="25"/>
      <c r="AR36" s="21"/>
      <c r="AS36" s="21"/>
      <c r="AT36" s="21"/>
      <c r="AU36" s="21"/>
    </row>
    <row r="37" spans="1:49">
      <c r="A37" s="2"/>
      <c r="B37" s="2"/>
      <c r="C37" s="2"/>
      <c r="D37" s="2"/>
      <c r="E37" s="2"/>
      <c r="F37" s="2" t="s">
        <v>38</v>
      </c>
      <c r="G37" s="2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  <c r="AB37" s="6"/>
      <c r="AC37" s="7"/>
      <c r="AD37" s="6"/>
      <c r="AE37" s="7"/>
      <c r="AF37" s="6"/>
      <c r="AG37" s="7"/>
      <c r="AH37" s="6"/>
      <c r="AI37" s="7"/>
      <c r="AJ37" s="6"/>
      <c r="AK37" s="7"/>
      <c r="AL37" s="6"/>
      <c r="AM37" s="7"/>
      <c r="AP37" s="25"/>
      <c r="AQ37" s="25"/>
      <c r="AR37" s="21"/>
      <c r="AS37" s="21"/>
      <c r="AT37" s="21"/>
      <c r="AU37" s="21"/>
    </row>
    <row r="38" spans="1:49">
      <c r="A38" s="2"/>
      <c r="B38" s="2"/>
      <c r="C38" s="2"/>
      <c r="D38" s="2"/>
      <c r="E38" s="2"/>
      <c r="F38" s="2"/>
      <c r="G38" s="2" t="s">
        <v>39</v>
      </c>
      <c r="H38" s="6">
        <v>19.989999999999998</v>
      </c>
      <c r="I38" s="7"/>
      <c r="J38" s="6">
        <v>800</v>
      </c>
      <c r="K38" s="7"/>
      <c r="L38" s="6">
        <v>0</v>
      </c>
      <c r="M38" s="7"/>
      <c r="N38" s="6"/>
      <c r="O38" s="7"/>
      <c r="P38" s="6">
        <f t="shared" ref="P38:P61" si="2">L38</f>
        <v>0</v>
      </c>
      <c r="Q38" s="7"/>
      <c r="R38" s="6"/>
      <c r="S38" s="7"/>
      <c r="T38" s="6">
        <v>0</v>
      </c>
      <c r="U38" s="7"/>
      <c r="V38" s="6"/>
      <c r="W38" s="7"/>
      <c r="X38" s="6">
        <v>0</v>
      </c>
      <c r="Y38" s="7"/>
      <c r="Z38" s="6"/>
      <c r="AA38" s="7"/>
      <c r="AB38" s="6">
        <v>0</v>
      </c>
      <c r="AC38" s="7"/>
      <c r="AD38" s="6"/>
      <c r="AE38" s="7"/>
      <c r="AF38" s="6">
        <v>0</v>
      </c>
      <c r="AG38" s="7"/>
      <c r="AH38" s="6"/>
      <c r="AI38" s="7"/>
      <c r="AJ38" s="6">
        <v>0</v>
      </c>
      <c r="AK38" s="7"/>
      <c r="AL38" s="6">
        <v>0</v>
      </c>
      <c r="AM38" s="7"/>
      <c r="AP38" s="25"/>
      <c r="AQ38" s="25"/>
      <c r="AR38" s="21"/>
      <c r="AS38" s="21"/>
      <c r="AT38" s="21"/>
      <c r="AU38" s="21"/>
    </row>
    <row r="39" spans="1:49" ht="15.75" thickBot="1">
      <c r="A39" s="2"/>
      <c r="B39" s="2"/>
      <c r="C39" s="2"/>
      <c r="D39" s="2"/>
      <c r="E39" s="2"/>
      <c r="F39" s="2"/>
      <c r="G39" s="2" t="s">
        <v>40</v>
      </c>
      <c r="H39" s="8">
        <v>0</v>
      </c>
      <c r="I39" s="7"/>
      <c r="J39" s="8"/>
      <c r="K39" s="7"/>
      <c r="L39" s="8">
        <v>0</v>
      </c>
      <c r="M39" s="7"/>
      <c r="N39" s="6"/>
      <c r="O39" s="7"/>
      <c r="P39" s="8">
        <f t="shared" si="2"/>
        <v>0</v>
      </c>
      <c r="Q39" s="7"/>
      <c r="R39" s="6"/>
      <c r="S39" s="7"/>
      <c r="T39" s="8">
        <v>0</v>
      </c>
      <c r="U39" s="7"/>
      <c r="V39" s="6"/>
      <c r="W39" s="7"/>
      <c r="X39" s="8">
        <v>0</v>
      </c>
      <c r="Y39" s="7"/>
      <c r="Z39" s="6"/>
      <c r="AA39" s="7"/>
      <c r="AB39" s="8">
        <v>0</v>
      </c>
      <c r="AC39" s="7"/>
      <c r="AD39" s="6"/>
      <c r="AE39" s="7"/>
      <c r="AF39" s="8">
        <v>14790.64</v>
      </c>
      <c r="AG39" s="7"/>
      <c r="AH39" s="8">
        <v>19000</v>
      </c>
      <c r="AI39" s="7"/>
      <c r="AJ39" s="8">
        <v>0</v>
      </c>
      <c r="AK39" s="7"/>
      <c r="AL39" s="8">
        <v>0</v>
      </c>
      <c r="AM39" s="7"/>
      <c r="AP39" s="25"/>
      <c r="AQ39" s="25"/>
      <c r="AR39" s="21"/>
      <c r="AS39" s="21"/>
      <c r="AT39" s="21"/>
      <c r="AU39" s="21"/>
    </row>
    <row r="40" spans="1:49">
      <c r="A40" s="2"/>
      <c r="B40" s="2"/>
      <c r="C40" s="2"/>
      <c r="D40" s="2"/>
      <c r="E40" s="2"/>
      <c r="F40" s="2" t="s">
        <v>41</v>
      </c>
      <c r="G40" s="2"/>
      <c r="H40" s="6">
        <f>ROUND(SUM(H37:H39),5)</f>
        <v>19.989999999999998</v>
      </c>
      <c r="I40" s="7"/>
      <c r="J40" s="6">
        <f>ROUND(SUM(J37:J39),5)</f>
        <v>800</v>
      </c>
      <c r="K40" s="7"/>
      <c r="L40" s="6">
        <f>ROUND(SUM(L37:L39),5)</f>
        <v>0</v>
      </c>
      <c r="M40" s="7"/>
      <c r="N40" s="6"/>
      <c r="O40" s="7"/>
      <c r="P40" s="6">
        <f t="shared" si="2"/>
        <v>0</v>
      </c>
      <c r="Q40" s="7"/>
      <c r="R40" s="6"/>
      <c r="S40" s="7"/>
      <c r="T40" s="6">
        <f>ROUND(SUM(T37:T39),5)</f>
        <v>0</v>
      </c>
      <c r="U40" s="7"/>
      <c r="V40" s="6"/>
      <c r="W40" s="7"/>
      <c r="X40" s="6">
        <f>ROUND(SUM(X37:X39),5)</f>
        <v>0</v>
      </c>
      <c r="Y40" s="7"/>
      <c r="Z40" s="6"/>
      <c r="AA40" s="7"/>
      <c r="AB40" s="6">
        <f>ROUND(SUM(AB37:AB39),5)</f>
        <v>0</v>
      </c>
      <c r="AC40" s="7"/>
      <c r="AD40" s="6"/>
      <c r="AE40" s="7"/>
      <c r="AF40" s="6">
        <f>ROUND(SUM(AF37:AF39),5)</f>
        <v>14790.64</v>
      </c>
      <c r="AG40" s="7"/>
      <c r="AH40" s="6">
        <f>ROUND(SUM(AH37:AH39),5)</f>
        <v>19000</v>
      </c>
      <c r="AI40" s="7"/>
      <c r="AJ40" s="6">
        <f>ROUND(SUM(AJ37:AJ39),5)</f>
        <v>0</v>
      </c>
      <c r="AK40" s="7"/>
      <c r="AL40" s="6">
        <f>ROUND(SUM(AL37:AL39),5)</f>
        <v>0</v>
      </c>
      <c r="AM40" s="7"/>
      <c r="AP40" s="25"/>
      <c r="AQ40" s="25"/>
      <c r="AR40" s="21"/>
      <c r="AS40" s="21"/>
      <c r="AT40" s="21"/>
      <c r="AU40" s="21"/>
    </row>
    <row r="41" spans="1:49" ht="28.9" customHeight="1">
      <c r="A41" s="2"/>
      <c r="B41" s="2"/>
      <c r="C41" s="2"/>
      <c r="D41" s="2"/>
      <c r="E41" s="2"/>
      <c r="F41" s="2" t="s">
        <v>42</v>
      </c>
      <c r="G41" s="2"/>
      <c r="H41" s="6">
        <v>12.99</v>
      </c>
      <c r="I41" s="7"/>
      <c r="J41" s="6">
        <v>100</v>
      </c>
      <c r="K41" s="7"/>
      <c r="L41" s="6">
        <v>0</v>
      </c>
      <c r="M41" s="7"/>
      <c r="N41" s="6"/>
      <c r="O41" s="7"/>
      <c r="P41" s="6">
        <f t="shared" si="2"/>
        <v>0</v>
      </c>
      <c r="Q41" s="7"/>
      <c r="R41" s="6"/>
      <c r="S41" s="7"/>
      <c r="T41" s="6">
        <v>0</v>
      </c>
      <c r="U41" s="7"/>
      <c r="V41" s="6"/>
      <c r="W41" s="7"/>
      <c r="X41" s="6">
        <v>0</v>
      </c>
      <c r="Y41" s="7"/>
      <c r="Z41" s="6"/>
      <c r="AA41" s="7"/>
      <c r="AB41" s="6">
        <v>0</v>
      </c>
      <c r="AC41" s="7"/>
      <c r="AD41" s="6"/>
      <c r="AE41" s="7"/>
      <c r="AF41" s="6">
        <v>1805.44</v>
      </c>
      <c r="AG41" s="7"/>
      <c r="AH41" s="6">
        <v>3000</v>
      </c>
      <c r="AI41" s="7"/>
      <c r="AJ41" s="6">
        <v>0</v>
      </c>
      <c r="AK41" s="7"/>
      <c r="AL41" s="6">
        <v>0</v>
      </c>
      <c r="AM41" s="7"/>
      <c r="AP41" s="25"/>
      <c r="AQ41" s="25"/>
      <c r="AR41" s="21"/>
      <c r="AS41" s="21"/>
      <c r="AT41" s="21"/>
      <c r="AU41" s="21"/>
    </row>
    <row r="42" spans="1:49">
      <c r="A42" s="2"/>
      <c r="B42" s="2"/>
      <c r="C42" s="2"/>
      <c r="D42" s="2"/>
      <c r="E42" s="2"/>
      <c r="F42" s="2" t="s">
        <v>43</v>
      </c>
      <c r="G42" s="2"/>
      <c r="H42" s="6">
        <v>0</v>
      </c>
      <c r="I42" s="7"/>
      <c r="J42" s="6"/>
      <c r="K42" s="7"/>
      <c r="L42" s="6">
        <v>0</v>
      </c>
      <c r="M42" s="7"/>
      <c r="N42" s="6"/>
      <c r="O42" s="7"/>
      <c r="P42" s="6">
        <f t="shared" si="2"/>
        <v>0</v>
      </c>
      <c r="Q42" s="7"/>
      <c r="R42" s="6"/>
      <c r="S42" s="7"/>
      <c r="T42" s="6">
        <v>0</v>
      </c>
      <c r="U42" s="7"/>
      <c r="V42" s="6"/>
      <c r="W42" s="7"/>
      <c r="X42" s="6">
        <v>0</v>
      </c>
      <c r="Y42" s="7"/>
      <c r="Z42" s="6"/>
      <c r="AA42" s="7"/>
      <c r="AB42" s="6">
        <v>0</v>
      </c>
      <c r="AC42" s="7"/>
      <c r="AD42" s="6"/>
      <c r="AE42" s="7"/>
      <c r="AF42" s="6">
        <v>3430.31</v>
      </c>
      <c r="AG42" s="7"/>
      <c r="AH42" s="6">
        <v>3000</v>
      </c>
      <c r="AI42" s="7"/>
      <c r="AJ42" s="6">
        <v>0</v>
      </c>
      <c r="AK42" s="7"/>
      <c r="AL42" s="6">
        <v>0</v>
      </c>
      <c r="AM42" s="7"/>
      <c r="AP42" s="25"/>
      <c r="AQ42" s="25"/>
      <c r="AR42" s="21"/>
      <c r="AS42" s="21"/>
      <c r="AT42" s="21"/>
      <c r="AU42" s="21"/>
    </row>
    <row r="43" spans="1:49">
      <c r="A43" s="2"/>
      <c r="B43" s="2"/>
      <c r="C43" s="2"/>
      <c r="D43" s="2"/>
      <c r="E43" s="2"/>
      <c r="F43" s="2" t="s">
        <v>44</v>
      </c>
      <c r="G43" s="2"/>
      <c r="H43" s="6">
        <v>49.45</v>
      </c>
      <c r="I43" s="7"/>
      <c r="J43" s="6">
        <v>600</v>
      </c>
      <c r="K43" s="7"/>
      <c r="L43" s="6">
        <v>0</v>
      </c>
      <c r="M43" s="7"/>
      <c r="N43" s="6"/>
      <c r="O43" s="7"/>
      <c r="P43" s="6">
        <f t="shared" si="2"/>
        <v>0</v>
      </c>
      <c r="Q43" s="7"/>
      <c r="R43" s="6"/>
      <c r="S43" s="7"/>
      <c r="T43" s="6">
        <v>0</v>
      </c>
      <c r="U43" s="7"/>
      <c r="V43" s="6"/>
      <c r="W43" s="7"/>
      <c r="X43" s="6">
        <v>0</v>
      </c>
      <c r="Y43" s="7"/>
      <c r="Z43" s="6"/>
      <c r="AA43" s="7"/>
      <c r="AB43" s="6">
        <v>0</v>
      </c>
      <c r="AC43" s="7"/>
      <c r="AD43" s="6"/>
      <c r="AE43" s="7"/>
      <c r="AF43" s="6">
        <v>6217.7</v>
      </c>
      <c r="AG43" s="7"/>
      <c r="AH43" s="6">
        <v>7900</v>
      </c>
      <c r="AI43" s="7"/>
      <c r="AJ43" s="6">
        <v>0</v>
      </c>
      <c r="AK43" s="7"/>
      <c r="AL43" s="6">
        <v>0</v>
      </c>
      <c r="AM43" s="7"/>
      <c r="AP43" s="25"/>
      <c r="AQ43" s="25"/>
      <c r="AR43" s="21"/>
      <c r="AS43" s="21"/>
      <c r="AT43" s="21"/>
      <c r="AU43" s="21"/>
    </row>
    <row r="44" spans="1:49">
      <c r="A44" s="2"/>
      <c r="B44" s="2"/>
      <c r="C44" s="2"/>
      <c r="D44" s="2"/>
      <c r="E44" s="2"/>
      <c r="F44" s="2" t="s">
        <v>45</v>
      </c>
      <c r="G44" s="2"/>
      <c r="H44" s="6">
        <v>0</v>
      </c>
      <c r="I44" s="7"/>
      <c r="J44" s="6"/>
      <c r="K44" s="7"/>
      <c r="L44" s="6">
        <v>0</v>
      </c>
      <c r="M44" s="7"/>
      <c r="N44" s="6"/>
      <c r="O44" s="7"/>
      <c r="P44" s="6">
        <f t="shared" si="2"/>
        <v>0</v>
      </c>
      <c r="Q44" s="7"/>
      <c r="R44" s="6"/>
      <c r="S44" s="7"/>
      <c r="T44" s="6">
        <v>0</v>
      </c>
      <c r="U44" s="7"/>
      <c r="V44" s="6"/>
      <c r="W44" s="7"/>
      <c r="X44" s="6">
        <v>0</v>
      </c>
      <c r="Y44" s="7"/>
      <c r="Z44" s="6"/>
      <c r="AA44" s="7"/>
      <c r="AB44" s="6">
        <v>0</v>
      </c>
      <c r="AC44" s="7"/>
      <c r="AD44" s="6"/>
      <c r="AE44" s="7"/>
      <c r="AF44" s="6">
        <v>0</v>
      </c>
      <c r="AG44" s="7"/>
      <c r="AH44" s="6">
        <v>400</v>
      </c>
      <c r="AI44" s="7"/>
      <c r="AJ44" s="6">
        <v>0</v>
      </c>
      <c r="AK44" s="7"/>
      <c r="AL44" s="6">
        <v>0</v>
      </c>
      <c r="AM44" s="7"/>
      <c r="AP44" s="25"/>
      <c r="AQ44" s="25"/>
      <c r="AR44" s="21"/>
      <c r="AS44" s="21"/>
      <c r="AT44" s="21"/>
      <c r="AU44" s="21"/>
    </row>
    <row r="45" spans="1:49">
      <c r="A45" s="2"/>
      <c r="B45" s="2"/>
      <c r="C45" s="2"/>
      <c r="D45" s="2"/>
      <c r="E45" s="2"/>
      <c r="F45" s="2" t="s">
        <v>46</v>
      </c>
      <c r="G45" s="2"/>
      <c r="H45" s="6">
        <v>0</v>
      </c>
      <c r="I45" s="7"/>
      <c r="J45" s="6">
        <v>20</v>
      </c>
      <c r="K45" s="7"/>
      <c r="L45" s="6">
        <v>0</v>
      </c>
      <c r="M45" s="7"/>
      <c r="N45" s="6"/>
      <c r="O45" s="7"/>
      <c r="P45" s="6">
        <f t="shared" si="2"/>
        <v>0</v>
      </c>
      <c r="Q45" s="7"/>
      <c r="R45" s="6"/>
      <c r="S45" s="7"/>
      <c r="T45" s="6">
        <v>0</v>
      </c>
      <c r="U45" s="7"/>
      <c r="V45" s="6"/>
      <c r="W45" s="7"/>
      <c r="X45" s="6">
        <v>0</v>
      </c>
      <c r="Y45" s="7"/>
      <c r="Z45" s="6"/>
      <c r="AA45" s="7"/>
      <c r="AB45" s="6">
        <v>0</v>
      </c>
      <c r="AC45" s="7"/>
      <c r="AD45" s="6"/>
      <c r="AE45" s="7"/>
      <c r="AF45" s="6">
        <v>562.1</v>
      </c>
      <c r="AG45" s="7"/>
      <c r="AH45" s="6">
        <v>500</v>
      </c>
      <c r="AI45" s="7"/>
      <c r="AJ45" s="6">
        <v>0</v>
      </c>
      <c r="AK45" s="7"/>
      <c r="AL45" s="6">
        <v>0</v>
      </c>
      <c r="AM45" s="7"/>
      <c r="AP45" s="25"/>
      <c r="AQ45" s="25"/>
      <c r="AR45" s="21"/>
      <c r="AS45" s="21"/>
      <c r="AT45" s="21"/>
      <c r="AU45" s="21"/>
    </row>
    <row r="46" spans="1:49">
      <c r="A46" s="2"/>
      <c r="B46" s="2"/>
      <c r="C46" s="2"/>
      <c r="D46" s="2"/>
      <c r="E46" s="2"/>
      <c r="F46" s="2"/>
      <c r="G46" s="2" t="s">
        <v>235</v>
      </c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6"/>
      <c r="AA46" s="7"/>
      <c r="AB46" s="6"/>
      <c r="AC46" s="7"/>
      <c r="AD46" s="6"/>
      <c r="AE46" s="7"/>
      <c r="AF46" s="6"/>
      <c r="AG46" s="7"/>
      <c r="AH46" s="6"/>
      <c r="AI46" s="7"/>
      <c r="AJ46" s="6"/>
      <c r="AK46" s="7"/>
      <c r="AL46" s="6"/>
      <c r="AM46" s="7"/>
      <c r="AO46" s="25">
        <v>2000</v>
      </c>
      <c r="AP46" s="25"/>
      <c r="AQ46" s="25"/>
      <c r="AR46" s="21"/>
      <c r="AS46" s="21"/>
      <c r="AT46" s="21"/>
      <c r="AU46" s="21"/>
    </row>
    <row r="47" spans="1:49">
      <c r="A47" s="2"/>
      <c r="B47" s="2"/>
      <c r="C47" s="2"/>
      <c r="D47" s="2"/>
      <c r="E47" s="2"/>
      <c r="F47" s="2" t="s">
        <v>47</v>
      </c>
      <c r="G47" s="2"/>
      <c r="H47" s="6">
        <v>0</v>
      </c>
      <c r="I47" s="7"/>
      <c r="J47" s="6"/>
      <c r="K47" s="7"/>
      <c r="L47" s="6">
        <v>0</v>
      </c>
      <c r="M47" s="7"/>
      <c r="N47" s="6"/>
      <c r="O47" s="7"/>
      <c r="P47" s="6">
        <f t="shared" si="2"/>
        <v>0</v>
      </c>
      <c r="Q47" s="7"/>
      <c r="R47" s="6"/>
      <c r="S47" s="7"/>
      <c r="T47" s="6">
        <v>0</v>
      </c>
      <c r="U47" s="7"/>
      <c r="V47" s="6"/>
      <c r="W47" s="7"/>
      <c r="X47" s="6">
        <v>0</v>
      </c>
      <c r="Y47" s="7"/>
      <c r="Z47" s="6"/>
      <c r="AA47" s="7"/>
      <c r="AB47" s="6">
        <v>0</v>
      </c>
      <c r="AC47" s="7"/>
      <c r="AD47" s="6"/>
      <c r="AE47" s="7"/>
      <c r="AF47" s="6">
        <v>116.68</v>
      </c>
      <c r="AG47" s="7"/>
      <c r="AH47" s="6"/>
      <c r="AI47" s="7"/>
      <c r="AJ47" s="6">
        <v>0</v>
      </c>
      <c r="AK47" s="7"/>
      <c r="AL47" s="6">
        <v>0</v>
      </c>
      <c r="AM47" s="7"/>
      <c r="AP47" s="25"/>
      <c r="AQ47" s="25"/>
      <c r="AR47" s="21"/>
      <c r="AS47" s="21"/>
      <c r="AT47" s="21"/>
      <c r="AU47" s="21"/>
    </row>
    <row r="48" spans="1:49">
      <c r="A48" s="2"/>
      <c r="B48" s="2"/>
      <c r="C48" s="2"/>
      <c r="D48" s="2"/>
      <c r="E48" s="2"/>
      <c r="F48" s="2" t="s">
        <v>48</v>
      </c>
      <c r="G48" s="2"/>
      <c r="H48" s="6">
        <v>0</v>
      </c>
      <c r="I48" s="7"/>
      <c r="J48" s="6">
        <v>200</v>
      </c>
      <c r="K48" s="7"/>
      <c r="L48" s="6">
        <v>0</v>
      </c>
      <c r="M48" s="7"/>
      <c r="N48" s="6"/>
      <c r="O48" s="7"/>
      <c r="P48" s="6">
        <f t="shared" si="2"/>
        <v>0</v>
      </c>
      <c r="Q48" s="7"/>
      <c r="R48" s="6"/>
      <c r="S48" s="7"/>
      <c r="T48" s="6">
        <v>0</v>
      </c>
      <c r="U48" s="7"/>
      <c r="V48" s="6"/>
      <c r="W48" s="7"/>
      <c r="X48" s="6">
        <v>0</v>
      </c>
      <c r="Y48" s="7"/>
      <c r="Z48" s="6"/>
      <c r="AA48" s="7"/>
      <c r="AB48" s="6">
        <v>0</v>
      </c>
      <c r="AC48" s="7"/>
      <c r="AD48" s="6"/>
      <c r="AE48" s="7"/>
      <c r="AF48" s="6">
        <v>5182.3599999999997</v>
      </c>
      <c r="AG48" s="7"/>
      <c r="AH48" s="6">
        <v>5000</v>
      </c>
      <c r="AI48" s="7"/>
      <c r="AJ48" s="6">
        <v>0</v>
      </c>
      <c r="AK48" s="7"/>
      <c r="AL48" s="6">
        <v>0</v>
      </c>
      <c r="AM48" s="7"/>
      <c r="AP48" s="25"/>
      <c r="AQ48" s="25"/>
      <c r="AR48" s="21"/>
      <c r="AS48" s="21"/>
      <c r="AT48" s="21"/>
      <c r="AU48" s="21"/>
    </row>
    <row r="49" spans="1:49">
      <c r="A49" s="2"/>
      <c r="B49" s="2"/>
      <c r="C49" s="2"/>
      <c r="D49" s="2"/>
      <c r="E49" s="2"/>
      <c r="F49" s="2" t="s">
        <v>49</v>
      </c>
      <c r="G49" s="2"/>
      <c r="H49" s="6">
        <v>0</v>
      </c>
      <c r="I49" s="7"/>
      <c r="J49" s="6"/>
      <c r="K49" s="7"/>
      <c r="L49" s="6">
        <v>0</v>
      </c>
      <c r="M49" s="7"/>
      <c r="N49" s="6"/>
      <c r="O49" s="7"/>
      <c r="P49" s="6">
        <f t="shared" si="2"/>
        <v>0</v>
      </c>
      <c r="Q49" s="7"/>
      <c r="R49" s="6"/>
      <c r="S49" s="7"/>
      <c r="T49" s="6">
        <v>0</v>
      </c>
      <c r="U49" s="7"/>
      <c r="V49" s="6"/>
      <c r="W49" s="7"/>
      <c r="X49" s="6">
        <v>0</v>
      </c>
      <c r="Y49" s="7"/>
      <c r="Z49" s="6"/>
      <c r="AA49" s="7"/>
      <c r="AB49" s="6">
        <v>0</v>
      </c>
      <c r="AC49" s="7"/>
      <c r="AD49" s="6"/>
      <c r="AE49" s="7"/>
      <c r="AF49" s="6">
        <v>3214.93</v>
      </c>
      <c r="AG49" s="7"/>
      <c r="AH49" s="6">
        <v>3000</v>
      </c>
      <c r="AI49" s="7"/>
      <c r="AJ49" s="6">
        <v>0</v>
      </c>
      <c r="AK49" s="7"/>
      <c r="AL49" s="6">
        <v>0</v>
      </c>
      <c r="AM49" s="7"/>
      <c r="AP49" s="25"/>
      <c r="AQ49" s="25"/>
      <c r="AR49" s="21"/>
      <c r="AS49" s="21"/>
      <c r="AT49" s="21"/>
      <c r="AU49" s="21"/>
    </row>
    <row r="50" spans="1:49">
      <c r="A50" s="2"/>
      <c r="B50" s="2"/>
      <c r="C50" s="2"/>
      <c r="D50" s="2"/>
      <c r="E50" s="2"/>
      <c r="F50" s="2" t="s">
        <v>50</v>
      </c>
      <c r="G50" s="2"/>
      <c r="H50" s="6">
        <v>0</v>
      </c>
      <c r="I50" s="7"/>
      <c r="J50" s="6"/>
      <c r="K50" s="7"/>
      <c r="L50" s="6">
        <v>0</v>
      </c>
      <c r="M50" s="7"/>
      <c r="N50" s="6"/>
      <c r="O50" s="7"/>
      <c r="P50" s="6">
        <f t="shared" si="2"/>
        <v>0</v>
      </c>
      <c r="Q50" s="7"/>
      <c r="R50" s="6"/>
      <c r="S50" s="7"/>
      <c r="T50" s="6">
        <v>0</v>
      </c>
      <c r="U50" s="7"/>
      <c r="V50" s="6"/>
      <c r="W50" s="7"/>
      <c r="X50" s="6">
        <v>0</v>
      </c>
      <c r="Y50" s="7"/>
      <c r="Z50" s="6"/>
      <c r="AA50" s="7"/>
      <c r="AB50" s="6">
        <v>0</v>
      </c>
      <c r="AC50" s="7"/>
      <c r="AD50" s="6"/>
      <c r="AE50" s="7"/>
      <c r="AF50" s="6">
        <v>1541.97</v>
      </c>
      <c r="AG50" s="7"/>
      <c r="AH50" s="6">
        <v>2200</v>
      </c>
      <c r="AI50" s="7"/>
      <c r="AJ50" s="6">
        <v>0</v>
      </c>
      <c r="AK50" s="7"/>
      <c r="AL50" s="6">
        <v>0</v>
      </c>
      <c r="AM50" s="7"/>
      <c r="AP50" s="25"/>
      <c r="AQ50" s="25"/>
      <c r="AR50" s="21"/>
      <c r="AS50" s="21"/>
      <c r="AT50" s="21"/>
      <c r="AU50" s="21"/>
    </row>
    <row r="51" spans="1:49">
      <c r="A51" s="2"/>
      <c r="B51" s="2"/>
      <c r="C51" s="2"/>
      <c r="D51" s="2"/>
      <c r="E51" s="2"/>
      <c r="F51" s="2" t="s">
        <v>51</v>
      </c>
      <c r="G51" s="2"/>
      <c r="H51" s="6">
        <v>0</v>
      </c>
      <c r="I51" s="7"/>
      <c r="J51" s="6"/>
      <c r="K51" s="7"/>
      <c r="L51" s="6">
        <v>0</v>
      </c>
      <c r="M51" s="7"/>
      <c r="N51" s="6"/>
      <c r="O51" s="7"/>
      <c r="P51" s="6">
        <f t="shared" si="2"/>
        <v>0</v>
      </c>
      <c r="Q51" s="7"/>
      <c r="R51" s="6"/>
      <c r="S51" s="7"/>
      <c r="T51" s="6">
        <v>0</v>
      </c>
      <c r="U51" s="7"/>
      <c r="V51" s="6"/>
      <c r="W51" s="7"/>
      <c r="X51" s="6">
        <v>0</v>
      </c>
      <c r="Y51" s="7"/>
      <c r="Z51" s="6"/>
      <c r="AA51" s="7"/>
      <c r="AB51" s="6">
        <v>0</v>
      </c>
      <c r="AC51" s="7"/>
      <c r="AD51" s="6"/>
      <c r="AE51" s="7"/>
      <c r="AF51" s="6">
        <v>0</v>
      </c>
      <c r="AG51" s="7"/>
      <c r="AH51" s="6">
        <v>200</v>
      </c>
      <c r="AI51" s="7"/>
      <c r="AJ51" s="6">
        <v>0</v>
      </c>
      <c r="AK51" s="7"/>
      <c r="AL51" s="6">
        <v>0</v>
      </c>
      <c r="AM51" s="7"/>
      <c r="AP51" s="25"/>
      <c r="AQ51" s="25"/>
      <c r="AR51" s="21"/>
      <c r="AS51" s="21"/>
      <c r="AT51" s="21"/>
      <c r="AU51" s="21"/>
    </row>
    <row r="52" spans="1:49">
      <c r="A52" s="2"/>
      <c r="B52" s="2"/>
      <c r="C52" s="2"/>
      <c r="D52" s="2"/>
      <c r="E52" s="2"/>
      <c r="F52" s="2" t="s">
        <v>52</v>
      </c>
      <c r="G52" s="2"/>
      <c r="H52" s="6">
        <v>0</v>
      </c>
      <c r="I52" s="7"/>
      <c r="J52" s="6"/>
      <c r="K52" s="7"/>
      <c r="L52" s="6">
        <v>0</v>
      </c>
      <c r="M52" s="7"/>
      <c r="N52" s="6"/>
      <c r="O52" s="7"/>
      <c r="P52" s="6">
        <f t="shared" si="2"/>
        <v>0</v>
      </c>
      <c r="Q52" s="7"/>
      <c r="R52" s="6"/>
      <c r="S52" s="7"/>
      <c r="T52" s="6">
        <v>0</v>
      </c>
      <c r="U52" s="7"/>
      <c r="V52" s="6"/>
      <c r="W52" s="7"/>
      <c r="X52" s="6">
        <v>0</v>
      </c>
      <c r="Y52" s="7"/>
      <c r="Z52" s="6"/>
      <c r="AA52" s="7"/>
      <c r="AB52" s="6">
        <v>0</v>
      </c>
      <c r="AC52" s="7"/>
      <c r="AD52" s="6"/>
      <c r="AE52" s="7"/>
      <c r="AF52" s="6">
        <v>856.12</v>
      </c>
      <c r="AG52" s="7"/>
      <c r="AH52" s="6">
        <v>300</v>
      </c>
      <c r="AI52" s="7"/>
      <c r="AJ52" s="6">
        <v>0</v>
      </c>
      <c r="AK52" s="7"/>
      <c r="AL52" s="6">
        <v>0</v>
      </c>
      <c r="AM52" s="7"/>
      <c r="AP52" s="25"/>
      <c r="AQ52" s="25"/>
      <c r="AR52" s="21"/>
      <c r="AS52" s="21"/>
      <c r="AT52" s="21"/>
      <c r="AU52" s="21"/>
    </row>
    <row r="53" spans="1:49">
      <c r="A53" s="2"/>
      <c r="B53" s="2"/>
      <c r="C53" s="2"/>
      <c r="D53" s="2"/>
      <c r="E53" s="2"/>
      <c r="F53" s="2" t="s">
        <v>53</v>
      </c>
      <c r="G53" s="2"/>
      <c r="H53" s="6">
        <v>0</v>
      </c>
      <c r="I53" s="7"/>
      <c r="J53" s="6">
        <v>40</v>
      </c>
      <c r="K53" s="7"/>
      <c r="L53" s="6">
        <v>0</v>
      </c>
      <c r="M53" s="7"/>
      <c r="N53" s="6"/>
      <c r="O53" s="7"/>
      <c r="P53" s="6">
        <f t="shared" si="2"/>
        <v>0</v>
      </c>
      <c r="Q53" s="7"/>
      <c r="R53" s="6"/>
      <c r="S53" s="7"/>
      <c r="T53" s="6">
        <v>0</v>
      </c>
      <c r="U53" s="7"/>
      <c r="V53" s="6"/>
      <c r="W53" s="7"/>
      <c r="X53" s="6">
        <v>0</v>
      </c>
      <c r="Y53" s="7"/>
      <c r="Z53" s="6"/>
      <c r="AA53" s="7"/>
      <c r="AB53" s="6">
        <v>0</v>
      </c>
      <c r="AC53" s="7"/>
      <c r="AD53" s="6"/>
      <c r="AE53" s="7"/>
      <c r="AF53" s="6">
        <v>564.15</v>
      </c>
      <c r="AG53" s="7"/>
      <c r="AH53" s="6">
        <v>900</v>
      </c>
      <c r="AI53" s="7"/>
      <c r="AJ53" s="6">
        <v>0</v>
      </c>
      <c r="AK53" s="7"/>
      <c r="AL53" s="6">
        <v>0</v>
      </c>
      <c r="AM53" s="7"/>
      <c r="AP53" s="25"/>
      <c r="AQ53" s="25"/>
      <c r="AR53" s="21"/>
      <c r="AS53" s="21"/>
      <c r="AT53" s="21"/>
      <c r="AU53" s="21"/>
    </row>
    <row r="54" spans="1:49">
      <c r="A54" s="2"/>
      <c r="B54" s="2"/>
      <c r="C54" s="2"/>
      <c r="D54" s="2"/>
      <c r="E54" s="2"/>
      <c r="F54" s="2" t="s">
        <v>54</v>
      </c>
      <c r="G54" s="2"/>
      <c r="H54" s="6">
        <v>0</v>
      </c>
      <c r="I54" s="7"/>
      <c r="J54" s="6"/>
      <c r="K54" s="7"/>
      <c r="L54" s="6">
        <v>0</v>
      </c>
      <c r="M54" s="7"/>
      <c r="N54" s="6"/>
      <c r="O54" s="7"/>
      <c r="P54" s="6">
        <f t="shared" si="2"/>
        <v>0</v>
      </c>
      <c r="Q54" s="7"/>
      <c r="R54" s="6"/>
      <c r="S54" s="7"/>
      <c r="T54" s="6">
        <v>0</v>
      </c>
      <c r="U54" s="7"/>
      <c r="V54" s="6"/>
      <c r="W54" s="7"/>
      <c r="X54" s="6">
        <v>0</v>
      </c>
      <c r="Y54" s="7"/>
      <c r="Z54" s="6"/>
      <c r="AA54" s="7"/>
      <c r="AB54" s="6">
        <v>0</v>
      </c>
      <c r="AC54" s="7"/>
      <c r="AD54" s="6"/>
      <c r="AE54" s="7"/>
      <c r="AF54" s="6">
        <v>0</v>
      </c>
      <c r="AG54" s="7"/>
      <c r="AH54" s="6">
        <v>650</v>
      </c>
      <c r="AI54" s="7"/>
      <c r="AJ54" s="6">
        <v>0</v>
      </c>
      <c r="AK54" s="7"/>
      <c r="AL54" s="6">
        <v>0</v>
      </c>
      <c r="AM54" s="7"/>
      <c r="AP54" s="25"/>
      <c r="AQ54" s="25"/>
      <c r="AR54" s="21"/>
      <c r="AS54" s="21"/>
      <c r="AT54" s="21"/>
      <c r="AU54" s="21"/>
    </row>
    <row r="55" spans="1:49">
      <c r="A55" s="2"/>
      <c r="B55" s="2"/>
      <c r="C55" s="2"/>
      <c r="D55" s="2"/>
      <c r="E55" s="2"/>
      <c r="F55" s="2" t="s">
        <v>55</v>
      </c>
      <c r="G55" s="2"/>
      <c r="H55" s="6">
        <v>0</v>
      </c>
      <c r="I55" s="7"/>
      <c r="J55" s="6">
        <v>200</v>
      </c>
      <c r="K55" s="7"/>
      <c r="L55" s="6">
        <v>0</v>
      </c>
      <c r="M55" s="7"/>
      <c r="N55" s="6"/>
      <c r="O55" s="7"/>
      <c r="P55" s="6">
        <f t="shared" si="2"/>
        <v>0</v>
      </c>
      <c r="Q55" s="7"/>
      <c r="R55" s="6"/>
      <c r="S55" s="7"/>
      <c r="T55" s="6">
        <v>0</v>
      </c>
      <c r="U55" s="7"/>
      <c r="V55" s="6"/>
      <c r="W55" s="7"/>
      <c r="X55" s="6">
        <v>0</v>
      </c>
      <c r="Y55" s="7"/>
      <c r="Z55" s="6"/>
      <c r="AA55" s="7"/>
      <c r="AB55" s="6">
        <v>0</v>
      </c>
      <c r="AC55" s="7"/>
      <c r="AD55" s="6"/>
      <c r="AE55" s="7"/>
      <c r="AF55" s="6">
        <v>61.2</v>
      </c>
      <c r="AG55" s="7"/>
      <c r="AH55" s="6">
        <v>400</v>
      </c>
      <c r="AI55" s="7"/>
      <c r="AJ55" s="6">
        <v>0</v>
      </c>
      <c r="AK55" s="7"/>
      <c r="AL55" s="6">
        <v>0</v>
      </c>
      <c r="AM55" s="7"/>
      <c r="AP55" s="25"/>
      <c r="AQ55" s="25"/>
      <c r="AR55" s="21"/>
      <c r="AS55" s="21"/>
      <c r="AT55" s="21"/>
      <c r="AU55" s="21"/>
    </row>
    <row r="56" spans="1:49">
      <c r="A56" s="2"/>
      <c r="B56" s="2"/>
      <c r="C56" s="2"/>
      <c r="D56" s="2"/>
      <c r="E56" s="2"/>
      <c r="F56" s="2" t="s">
        <v>56</v>
      </c>
      <c r="G56" s="2"/>
      <c r="H56" s="6">
        <v>0</v>
      </c>
      <c r="I56" s="7"/>
      <c r="J56" s="6">
        <v>150</v>
      </c>
      <c r="K56" s="7"/>
      <c r="L56" s="6">
        <v>0</v>
      </c>
      <c r="M56" s="7"/>
      <c r="N56" s="6"/>
      <c r="O56" s="7"/>
      <c r="P56" s="6">
        <f t="shared" si="2"/>
        <v>0</v>
      </c>
      <c r="Q56" s="7"/>
      <c r="R56" s="6"/>
      <c r="S56" s="7"/>
      <c r="T56" s="6">
        <v>0</v>
      </c>
      <c r="U56" s="7"/>
      <c r="V56" s="6"/>
      <c r="W56" s="7"/>
      <c r="X56" s="6">
        <v>0</v>
      </c>
      <c r="Y56" s="7"/>
      <c r="Z56" s="6"/>
      <c r="AA56" s="7"/>
      <c r="AB56" s="6">
        <v>0</v>
      </c>
      <c r="AC56" s="7"/>
      <c r="AD56" s="6"/>
      <c r="AE56" s="7"/>
      <c r="AF56" s="6">
        <v>563.91</v>
      </c>
      <c r="AG56" s="7"/>
      <c r="AH56" s="6">
        <v>1000</v>
      </c>
      <c r="AI56" s="7"/>
      <c r="AJ56" s="6">
        <v>0</v>
      </c>
      <c r="AK56" s="7"/>
      <c r="AL56" s="6">
        <v>0</v>
      </c>
      <c r="AM56" s="7"/>
      <c r="AP56" s="25"/>
      <c r="AQ56" s="25"/>
      <c r="AR56" s="21"/>
      <c r="AS56" s="21"/>
      <c r="AT56" s="21"/>
      <c r="AU56" s="21"/>
    </row>
    <row r="57" spans="1:49">
      <c r="A57" s="2"/>
      <c r="B57" s="2"/>
      <c r="C57" s="2"/>
      <c r="D57" s="2"/>
      <c r="E57" s="2"/>
      <c r="F57" s="2" t="s">
        <v>57</v>
      </c>
      <c r="G57" s="2"/>
      <c r="H57" s="6">
        <v>0</v>
      </c>
      <c r="I57" s="7"/>
      <c r="J57" s="6"/>
      <c r="K57" s="7"/>
      <c r="L57" s="6">
        <v>0</v>
      </c>
      <c r="M57" s="7"/>
      <c r="N57" s="6"/>
      <c r="O57" s="7"/>
      <c r="P57" s="6">
        <f t="shared" si="2"/>
        <v>0</v>
      </c>
      <c r="Q57" s="7"/>
      <c r="R57" s="6"/>
      <c r="S57" s="7"/>
      <c r="T57" s="6">
        <v>0</v>
      </c>
      <c r="U57" s="7"/>
      <c r="V57" s="6"/>
      <c r="W57" s="7"/>
      <c r="X57" s="6">
        <v>0</v>
      </c>
      <c r="Y57" s="7"/>
      <c r="Z57" s="6"/>
      <c r="AA57" s="7"/>
      <c r="AB57" s="6">
        <v>0</v>
      </c>
      <c r="AC57" s="7"/>
      <c r="AD57" s="6"/>
      <c r="AE57" s="7"/>
      <c r="AF57" s="6">
        <v>180.08</v>
      </c>
      <c r="AG57" s="7"/>
      <c r="AH57" s="6">
        <v>600</v>
      </c>
      <c r="AI57" s="7"/>
      <c r="AJ57" s="6">
        <v>0</v>
      </c>
      <c r="AK57" s="7"/>
      <c r="AL57" s="6">
        <v>0</v>
      </c>
      <c r="AM57" s="7"/>
      <c r="AP57" s="25"/>
      <c r="AQ57" s="25"/>
      <c r="AR57" s="21"/>
      <c r="AS57" s="21"/>
      <c r="AT57" s="21"/>
      <c r="AU57" s="21"/>
    </row>
    <row r="58" spans="1:49">
      <c r="A58" s="2"/>
      <c r="B58" s="2"/>
      <c r="C58" s="2"/>
      <c r="D58" s="2"/>
      <c r="E58" s="2"/>
      <c r="F58" s="2" t="s">
        <v>58</v>
      </c>
      <c r="G58" s="2"/>
      <c r="H58" s="6">
        <v>0</v>
      </c>
      <c r="I58" s="7"/>
      <c r="J58" s="6">
        <v>500</v>
      </c>
      <c r="K58" s="7"/>
      <c r="L58" s="6">
        <v>0</v>
      </c>
      <c r="M58" s="7"/>
      <c r="N58" s="6"/>
      <c r="O58" s="7"/>
      <c r="P58" s="6">
        <f t="shared" si="2"/>
        <v>0</v>
      </c>
      <c r="Q58" s="7"/>
      <c r="R58" s="6"/>
      <c r="S58" s="7"/>
      <c r="T58" s="6">
        <v>0</v>
      </c>
      <c r="U58" s="7"/>
      <c r="V58" s="6"/>
      <c r="W58" s="7"/>
      <c r="X58" s="6">
        <v>0</v>
      </c>
      <c r="Y58" s="7"/>
      <c r="Z58" s="6"/>
      <c r="AA58" s="7"/>
      <c r="AB58" s="6">
        <v>0</v>
      </c>
      <c r="AC58" s="7"/>
      <c r="AD58" s="6"/>
      <c r="AE58" s="7"/>
      <c r="AF58" s="6">
        <v>304.11</v>
      </c>
      <c r="AG58" s="7"/>
      <c r="AH58" s="6"/>
      <c r="AI58" s="7"/>
      <c r="AJ58" s="6">
        <v>0</v>
      </c>
      <c r="AK58" s="7"/>
      <c r="AL58" s="6">
        <v>0</v>
      </c>
      <c r="AM58" s="7"/>
      <c r="AP58" s="25"/>
      <c r="AQ58" s="25"/>
      <c r="AR58" s="21"/>
      <c r="AS58" s="21"/>
      <c r="AT58" s="21"/>
      <c r="AU58" s="21"/>
    </row>
    <row r="59" spans="1:49" ht="15.75" thickBot="1">
      <c r="A59" s="2"/>
      <c r="B59" s="2"/>
      <c r="C59" s="2"/>
      <c r="D59" s="2"/>
      <c r="E59" s="2"/>
      <c r="F59" s="2" t="s">
        <v>59</v>
      </c>
      <c r="G59" s="2"/>
      <c r="H59" s="8">
        <v>0</v>
      </c>
      <c r="I59" s="7"/>
      <c r="J59" s="8"/>
      <c r="K59" s="7"/>
      <c r="L59" s="8">
        <v>0</v>
      </c>
      <c r="M59" s="7"/>
      <c r="N59" s="6"/>
      <c r="O59" s="7"/>
      <c r="P59" s="8">
        <f t="shared" si="2"/>
        <v>0</v>
      </c>
      <c r="Q59" s="7"/>
      <c r="R59" s="6"/>
      <c r="S59" s="7"/>
      <c r="T59" s="8">
        <v>0</v>
      </c>
      <c r="U59" s="7"/>
      <c r="V59" s="6"/>
      <c r="W59" s="7"/>
      <c r="X59" s="8">
        <v>0</v>
      </c>
      <c r="Y59" s="7"/>
      <c r="Z59" s="6"/>
      <c r="AA59" s="7"/>
      <c r="AB59" s="8">
        <v>0</v>
      </c>
      <c r="AC59" s="7"/>
      <c r="AD59" s="6"/>
      <c r="AE59" s="7"/>
      <c r="AF59" s="8">
        <v>137.46</v>
      </c>
      <c r="AG59" s="7"/>
      <c r="AH59" s="8">
        <v>500</v>
      </c>
      <c r="AI59" s="7"/>
      <c r="AJ59" s="8">
        <v>0</v>
      </c>
      <c r="AK59" s="7"/>
      <c r="AL59" s="8">
        <v>0</v>
      </c>
      <c r="AM59" s="7"/>
      <c r="AP59" s="25"/>
      <c r="AQ59" s="25"/>
      <c r="AR59" s="21"/>
      <c r="AS59" s="21"/>
      <c r="AT59" s="21"/>
      <c r="AU59" s="21"/>
    </row>
    <row r="60" spans="1:49">
      <c r="A60" s="2"/>
      <c r="B60" s="2"/>
      <c r="C60" s="2"/>
      <c r="D60" s="2"/>
      <c r="E60" s="2" t="s">
        <v>60</v>
      </c>
      <c r="F60" s="2"/>
      <c r="G60" s="2"/>
      <c r="H60" s="6">
        <f>ROUND(H36+SUM(H40:H59),5)</f>
        <v>82.43</v>
      </c>
      <c r="I60" s="7"/>
      <c r="J60" s="6">
        <f>ROUND(SUM(J40:J59),5)</f>
        <v>2610</v>
      </c>
      <c r="K60" s="7"/>
      <c r="L60" s="6">
        <f>ROUND(L36+SUM(L40:L59),5)</f>
        <v>0</v>
      </c>
      <c r="M60" s="7"/>
      <c r="N60" s="6"/>
      <c r="O60" s="7"/>
      <c r="P60" s="6">
        <f t="shared" si="2"/>
        <v>0</v>
      </c>
      <c r="Q60" s="7"/>
      <c r="R60" s="6"/>
      <c r="S60" s="7"/>
      <c r="T60" s="6">
        <f>ROUND(T36+SUM(T40:T59),5)</f>
        <v>0</v>
      </c>
      <c r="U60" s="7"/>
      <c r="V60" s="6"/>
      <c r="W60" s="7"/>
      <c r="X60" s="6">
        <f>ROUND(X36+SUM(X40:X59),5)</f>
        <v>0</v>
      </c>
      <c r="Y60" s="7"/>
      <c r="Z60" s="6"/>
      <c r="AA60" s="7"/>
      <c r="AB60" s="6">
        <f>ROUND(AB36+SUM(AB40:AB59),5)</f>
        <v>0</v>
      </c>
      <c r="AC60" s="7"/>
      <c r="AD60" s="6"/>
      <c r="AE60" s="7"/>
      <c r="AF60" s="6">
        <f>ROUND(AF36+SUM(AF40:AF59),5)</f>
        <v>39529.160000000003</v>
      </c>
      <c r="AG60" s="7"/>
      <c r="AH60" s="6">
        <f>ROUND(SUM(AH40:AH59),5)</f>
        <v>48550</v>
      </c>
      <c r="AI60" s="7"/>
      <c r="AJ60" s="6">
        <f>ROUND(AJ36+SUM(AJ40:AJ59),5)</f>
        <v>0</v>
      </c>
      <c r="AK60" s="7"/>
      <c r="AL60" s="6">
        <f>ROUND(AL36+SUM(AL40:AL59),5)</f>
        <v>0</v>
      </c>
      <c r="AM60" s="7"/>
      <c r="AO60" s="25">
        <v>32000</v>
      </c>
      <c r="AP60" s="25"/>
      <c r="AQ60" s="25"/>
      <c r="AR60" s="21"/>
      <c r="AS60" s="21">
        <v>43200</v>
      </c>
      <c r="AT60" s="21"/>
      <c r="AU60" s="21">
        <v>19200</v>
      </c>
      <c r="AW60" t="s">
        <v>255</v>
      </c>
    </row>
    <row r="61" spans="1:49" ht="28.9" customHeight="1">
      <c r="A61" s="2"/>
      <c r="B61" s="2"/>
      <c r="C61" s="2"/>
      <c r="D61" s="2"/>
      <c r="E61" s="2" t="s">
        <v>61</v>
      </c>
      <c r="F61" s="2"/>
      <c r="G61" s="2"/>
      <c r="H61" s="6">
        <v>0</v>
      </c>
      <c r="I61" s="7"/>
      <c r="J61" s="6"/>
      <c r="K61" s="7"/>
      <c r="L61" s="6">
        <v>0</v>
      </c>
      <c r="M61" s="7"/>
      <c r="N61" s="6"/>
      <c r="O61" s="7"/>
      <c r="P61" s="6">
        <f t="shared" si="2"/>
        <v>0</v>
      </c>
      <c r="Q61" s="7"/>
      <c r="R61" s="6"/>
      <c r="S61" s="7"/>
      <c r="T61" s="6">
        <v>1405.5</v>
      </c>
      <c r="U61" s="7"/>
      <c r="V61" s="6">
        <v>1500</v>
      </c>
      <c r="W61" s="7"/>
      <c r="X61" s="6">
        <v>0</v>
      </c>
      <c r="Y61" s="7"/>
      <c r="Z61" s="6"/>
      <c r="AA61" s="7"/>
      <c r="AB61" s="6">
        <v>0</v>
      </c>
      <c r="AC61" s="7"/>
      <c r="AD61" s="6"/>
      <c r="AE61" s="7"/>
      <c r="AF61" s="6">
        <v>0</v>
      </c>
      <c r="AG61" s="7"/>
      <c r="AH61" s="6"/>
      <c r="AI61" s="7"/>
      <c r="AJ61" s="6">
        <v>0</v>
      </c>
      <c r="AK61" s="7"/>
      <c r="AL61" s="6">
        <v>0</v>
      </c>
      <c r="AM61" s="7"/>
      <c r="AO61" s="25">
        <v>1500</v>
      </c>
      <c r="AP61" s="25"/>
      <c r="AQ61" s="25"/>
      <c r="AR61" s="21"/>
      <c r="AS61" s="21">
        <v>0</v>
      </c>
      <c r="AT61" s="21"/>
      <c r="AU61" s="21">
        <v>80</v>
      </c>
    </row>
    <row r="62" spans="1:49">
      <c r="A62" s="2"/>
      <c r="B62" s="2"/>
      <c r="C62" s="2"/>
      <c r="D62" s="2"/>
      <c r="E62" s="2" t="s">
        <v>62</v>
      </c>
      <c r="F62" s="2"/>
      <c r="G62" s="2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  <c r="Z62" s="6"/>
      <c r="AA62" s="7"/>
      <c r="AB62" s="6"/>
      <c r="AC62" s="7"/>
      <c r="AD62" s="6"/>
      <c r="AE62" s="7"/>
      <c r="AF62" s="6"/>
      <c r="AG62" s="7"/>
      <c r="AH62" s="6"/>
      <c r="AI62" s="7"/>
      <c r="AJ62" s="6"/>
      <c r="AK62" s="7"/>
      <c r="AL62" s="6"/>
      <c r="AM62" s="7"/>
      <c r="AP62" s="25"/>
      <c r="AQ62" s="25"/>
      <c r="AR62" s="21"/>
      <c r="AS62" s="21"/>
      <c r="AT62" s="21"/>
      <c r="AU62" s="21"/>
    </row>
    <row r="63" spans="1:49">
      <c r="A63" s="2"/>
      <c r="B63" s="2"/>
      <c r="C63" s="2"/>
      <c r="D63" s="2"/>
      <c r="E63" s="2"/>
      <c r="F63" s="2" t="s">
        <v>63</v>
      </c>
      <c r="G63" s="2"/>
      <c r="H63" s="6">
        <v>0</v>
      </c>
      <c r="I63" s="7"/>
      <c r="J63" s="6"/>
      <c r="K63" s="7"/>
      <c r="L63" s="6">
        <v>0</v>
      </c>
      <c r="M63" s="7"/>
      <c r="N63" s="6"/>
      <c r="O63" s="7"/>
      <c r="P63" s="6">
        <f>L63</f>
        <v>0</v>
      </c>
      <c r="Q63" s="7"/>
      <c r="R63" s="6"/>
      <c r="S63" s="7"/>
      <c r="T63" s="6">
        <v>4319</v>
      </c>
      <c r="U63" s="7"/>
      <c r="V63" s="6">
        <v>4500</v>
      </c>
      <c r="W63" s="7"/>
      <c r="X63" s="6">
        <v>0</v>
      </c>
      <c r="Y63" s="7"/>
      <c r="Z63" s="6"/>
      <c r="AA63" s="7"/>
      <c r="AB63" s="6">
        <v>0</v>
      </c>
      <c r="AC63" s="7"/>
      <c r="AD63" s="6"/>
      <c r="AE63" s="7"/>
      <c r="AF63" s="6">
        <v>0</v>
      </c>
      <c r="AG63" s="7"/>
      <c r="AH63" s="6"/>
      <c r="AI63" s="7"/>
      <c r="AJ63" s="6">
        <v>0</v>
      </c>
      <c r="AK63" s="7"/>
      <c r="AL63" s="6">
        <v>0</v>
      </c>
      <c r="AM63" s="7"/>
      <c r="AO63" s="25">
        <v>6000</v>
      </c>
      <c r="AP63" s="25"/>
      <c r="AQ63" s="25"/>
      <c r="AR63" s="21"/>
      <c r="AS63" s="21">
        <v>5600</v>
      </c>
      <c r="AT63" s="21"/>
      <c r="AU63" s="21">
        <v>4400</v>
      </c>
      <c r="AW63" t="s">
        <v>248</v>
      </c>
    </row>
    <row r="64" spans="1:49">
      <c r="A64" s="2"/>
      <c r="B64" s="2"/>
      <c r="C64" s="2"/>
      <c r="D64" s="2"/>
      <c r="E64" s="2"/>
      <c r="F64" s="2" t="s">
        <v>64</v>
      </c>
      <c r="G64" s="2"/>
      <c r="H64" s="6">
        <v>0</v>
      </c>
      <c r="I64" s="7"/>
      <c r="J64" s="6"/>
      <c r="K64" s="7"/>
      <c r="L64" s="6">
        <v>0</v>
      </c>
      <c r="M64" s="7"/>
      <c r="N64" s="6"/>
      <c r="O64" s="7"/>
      <c r="P64" s="6">
        <f>L64</f>
        <v>0</v>
      </c>
      <c r="Q64" s="7"/>
      <c r="R64" s="6"/>
      <c r="S64" s="7"/>
      <c r="T64" s="6">
        <v>22268</v>
      </c>
      <c r="U64" s="7"/>
      <c r="V64" s="6">
        <v>24000</v>
      </c>
      <c r="W64" s="7"/>
      <c r="X64" s="6">
        <v>0</v>
      </c>
      <c r="Y64" s="7"/>
      <c r="Z64" s="6"/>
      <c r="AA64" s="7"/>
      <c r="AB64" s="6">
        <v>0</v>
      </c>
      <c r="AC64" s="7"/>
      <c r="AD64" s="6"/>
      <c r="AE64" s="7"/>
      <c r="AF64" s="6">
        <v>0</v>
      </c>
      <c r="AG64" s="7"/>
      <c r="AH64" s="6"/>
      <c r="AI64" s="7"/>
      <c r="AJ64" s="6">
        <v>0</v>
      </c>
      <c r="AK64" s="7"/>
      <c r="AL64" s="6">
        <v>0</v>
      </c>
      <c r="AM64" s="7"/>
      <c r="AO64" s="25">
        <v>25000</v>
      </c>
      <c r="AP64" s="25"/>
      <c r="AQ64" s="25"/>
      <c r="AR64" s="21"/>
      <c r="AS64" s="21">
        <v>25000</v>
      </c>
      <c r="AT64" s="21"/>
      <c r="AU64" s="21">
        <v>18200</v>
      </c>
      <c r="AW64" t="s">
        <v>248</v>
      </c>
    </row>
    <row r="65" spans="1:52" ht="15.75" thickBot="1">
      <c r="A65" s="2"/>
      <c r="B65" s="2"/>
      <c r="C65" s="2"/>
      <c r="D65" s="2"/>
      <c r="E65" s="2"/>
      <c r="F65" s="2" t="s">
        <v>65</v>
      </c>
      <c r="G65" s="2"/>
      <c r="H65" s="8">
        <v>0</v>
      </c>
      <c r="I65" s="7"/>
      <c r="J65" s="6"/>
      <c r="K65" s="7"/>
      <c r="L65" s="8">
        <v>0</v>
      </c>
      <c r="M65" s="7"/>
      <c r="N65" s="6"/>
      <c r="O65" s="7"/>
      <c r="P65" s="8">
        <f>L65</f>
        <v>0</v>
      </c>
      <c r="Q65" s="7"/>
      <c r="R65" s="6"/>
      <c r="S65" s="7"/>
      <c r="T65" s="8">
        <v>1633.5</v>
      </c>
      <c r="U65" s="7"/>
      <c r="V65" s="8">
        <v>15000</v>
      </c>
      <c r="W65" s="7"/>
      <c r="X65" s="8">
        <v>0</v>
      </c>
      <c r="Y65" s="7"/>
      <c r="Z65" s="6"/>
      <c r="AA65" s="7"/>
      <c r="AB65" s="8">
        <v>0</v>
      </c>
      <c r="AC65" s="7"/>
      <c r="AD65" s="6"/>
      <c r="AE65" s="7"/>
      <c r="AF65" s="8">
        <v>0</v>
      </c>
      <c r="AG65" s="7"/>
      <c r="AH65" s="6"/>
      <c r="AI65" s="7"/>
      <c r="AJ65" s="8">
        <v>0</v>
      </c>
      <c r="AK65" s="7"/>
      <c r="AL65" s="8">
        <v>0</v>
      </c>
      <c r="AM65" s="7"/>
      <c r="AO65" s="25">
        <v>2000</v>
      </c>
      <c r="AP65" s="25"/>
      <c r="AQ65" s="25"/>
      <c r="AR65" s="21"/>
      <c r="AS65" s="21">
        <v>1200</v>
      </c>
      <c r="AT65" s="21"/>
      <c r="AU65" s="21">
        <v>0</v>
      </c>
      <c r="AW65" t="s">
        <v>249</v>
      </c>
    </row>
    <row r="66" spans="1:52">
      <c r="A66" s="38"/>
      <c r="B66" s="38"/>
      <c r="C66" s="38"/>
      <c r="D66" s="38"/>
      <c r="E66" s="38"/>
      <c r="F66" s="38"/>
      <c r="G66" s="38" t="s">
        <v>233</v>
      </c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6"/>
      <c r="AA66" s="7"/>
      <c r="AB66" s="6"/>
      <c r="AC66" s="7"/>
      <c r="AD66" s="6"/>
      <c r="AE66" s="7"/>
      <c r="AF66" s="6"/>
      <c r="AG66" s="7"/>
      <c r="AH66" s="6"/>
      <c r="AI66" s="7"/>
      <c r="AJ66" s="6"/>
      <c r="AK66" s="7"/>
      <c r="AL66" s="6"/>
      <c r="AM66" s="7"/>
      <c r="AO66" s="25">
        <v>3000</v>
      </c>
      <c r="AP66" s="25"/>
      <c r="AQ66" s="25"/>
      <c r="AR66" s="21"/>
      <c r="AS66" s="21">
        <v>3000</v>
      </c>
      <c r="AT66" s="21"/>
      <c r="AU66" s="21">
        <v>0</v>
      </c>
      <c r="AW66" t="s">
        <v>248</v>
      </c>
      <c r="AZ66" s="37" t="s">
        <v>273</v>
      </c>
    </row>
    <row r="67" spans="1:52">
      <c r="A67" s="38"/>
      <c r="B67" s="38"/>
      <c r="C67" s="38"/>
      <c r="D67" s="38"/>
      <c r="E67" s="38"/>
      <c r="F67" s="38"/>
      <c r="G67" s="38" t="s">
        <v>234</v>
      </c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  <c r="AB67" s="6"/>
      <c r="AC67" s="7"/>
      <c r="AD67" s="6"/>
      <c r="AE67" s="7"/>
      <c r="AF67" s="6"/>
      <c r="AG67" s="7"/>
      <c r="AH67" s="6"/>
      <c r="AI67" s="7"/>
      <c r="AJ67" s="6"/>
      <c r="AK67" s="7"/>
      <c r="AL67" s="6"/>
      <c r="AM67" s="7"/>
      <c r="AO67" s="25">
        <v>7000</v>
      </c>
      <c r="AP67" s="25"/>
      <c r="AQ67" s="25"/>
      <c r="AR67" s="21"/>
      <c r="AS67" s="21">
        <v>5000</v>
      </c>
      <c r="AT67" s="21"/>
      <c r="AU67" s="21">
        <v>0</v>
      </c>
      <c r="AW67" t="s">
        <v>248</v>
      </c>
      <c r="AZ67" s="37" t="s">
        <v>273</v>
      </c>
    </row>
    <row r="68" spans="1:52">
      <c r="A68" s="38"/>
      <c r="B68" s="38"/>
      <c r="C68" s="38"/>
      <c r="D68" s="38"/>
      <c r="E68" s="38"/>
      <c r="F68" s="38"/>
      <c r="G68" s="38" t="s">
        <v>282</v>
      </c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6"/>
      <c r="AA68" s="7"/>
      <c r="AB68" s="6"/>
      <c r="AC68" s="7"/>
      <c r="AD68" s="6"/>
      <c r="AE68" s="7"/>
      <c r="AF68" s="6"/>
      <c r="AG68" s="7"/>
      <c r="AH68" s="6"/>
      <c r="AI68" s="7"/>
      <c r="AJ68" s="6"/>
      <c r="AK68" s="7"/>
      <c r="AL68" s="6"/>
      <c r="AM68" s="7"/>
      <c r="AO68" s="25">
        <v>4000</v>
      </c>
      <c r="AP68" s="25"/>
      <c r="AQ68" s="25"/>
      <c r="AR68" s="21"/>
      <c r="AS68" s="21">
        <v>0</v>
      </c>
      <c r="AT68" s="21"/>
      <c r="AU68" s="21">
        <v>0</v>
      </c>
      <c r="AW68" t="s">
        <v>275</v>
      </c>
      <c r="AZ68" t="s">
        <v>274</v>
      </c>
    </row>
    <row r="69" spans="1:52">
      <c r="A69" s="2"/>
      <c r="B69" s="2"/>
      <c r="C69" s="2"/>
      <c r="D69" s="2"/>
      <c r="E69" s="2" t="s">
        <v>66</v>
      </c>
      <c r="F69" s="2"/>
      <c r="G69" s="2"/>
      <c r="H69" s="6">
        <f>ROUND(SUM(H62:H65),5)</f>
        <v>0</v>
      </c>
      <c r="I69" s="7"/>
      <c r="J69" s="6"/>
      <c r="K69" s="7"/>
      <c r="L69" s="6">
        <f>ROUND(SUM(L62:L65),5)</f>
        <v>0</v>
      </c>
      <c r="M69" s="7"/>
      <c r="N69" s="6"/>
      <c r="O69" s="7"/>
      <c r="P69" s="6">
        <f>L69</f>
        <v>0</v>
      </c>
      <c r="Q69" s="7"/>
      <c r="R69" s="6"/>
      <c r="S69" s="7"/>
      <c r="T69" s="6">
        <f>ROUND(SUM(T62:T65),5)</f>
        <v>28220.5</v>
      </c>
      <c r="U69" s="7"/>
      <c r="V69" s="6">
        <f>ROUND(SUM(V62:V65),5)</f>
        <v>43500</v>
      </c>
      <c r="W69" s="7"/>
      <c r="X69" s="6">
        <f>ROUND(SUM(X62:X65),5)</f>
        <v>0</v>
      </c>
      <c r="Y69" s="7"/>
      <c r="Z69" s="6"/>
      <c r="AA69" s="7"/>
      <c r="AB69" s="6">
        <f>ROUND(SUM(AB62:AB65),5)</f>
        <v>0</v>
      </c>
      <c r="AC69" s="7"/>
      <c r="AD69" s="6"/>
      <c r="AE69" s="7"/>
      <c r="AF69" s="6">
        <f>ROUND(SUM(AF62:AF65),5)</f>
        <v>0</v>
      </c>
      <c r="AG69" s="7"/>
      <c r="AH69" s="6"/>
      <c r="AI69" s="7"/>
      <c r="AJ69" s="6">
        <f>ROUND(SUM(AJ62:AJ65),5)</f>
        <v>0</v>
      </c>
      <c r="AK69" s="7"/>
      <c r="AL69" s="6">
        <f>ROUND(SUM(AL62:AL65),5)</f>
        <v>0</v>
      </c>
      <c r="AM69" s="7"/>
      <c r="AP69" s="25"/>
      <c r="AQ69" s="25"/>
      <c r="AR69" s="21"/>
      <c r="AS69" s="21"/>
      <c r="AT69" s="21"/>
      <c r="AU69" s="21"/>
    </row>
    <row r="70" spans="1:52" ht="28.9" customHeight="1">
      <c r="A70" s="2"/>
      <c r="B70" s="2"/>
      <c r="C70" s="2"/>
      <c r="D70" s="2"/>
      <c r="E70" s="2" t="s">
        <v>67</v>
      </c>
      <c r="F70" s="2"/>
      <c r="G70" s="2"/>
      <c r="H70" s="6">
        <v>0</v>
      </c>
      <c r="I70" s="7"/>
      <c r="J70" s="6"/>
      <c r="K70" s="7"/>
      <c r="L70" s="6">
        <v>39446</v>
      </c>
      <c r="M70" s="7"/>
      <c r="N70" s="6">
        <v>45000</v>
      </c>
      <c r="O70" s="7"/>
      <c r="P70" s="6">
        <f>L70</f>
        <v>39446</v>
      </c>
      <c r="Q70" s="7"/>
      <c r="R70" s="6">
        <v>45000</v>
      </c>
      <c r="S70" s="7"/>
      <c r="T70" s="6">
        <v>0</v>
      </c>
      <c r="U70" s="7"/>
      <c r="V70" s="6"/>
      <c r="W70" s="7"/>
      <c r="X70" s="6">
        <v>0</v>
      </c>
      <c r="Y70" s="7"/>
      <c r="Z70" s="6"/>
      <c r="AA70" s="7"/>
      <c r="AB70" s="6">
        <v>0</v>
      </c>
      <c r="AC70" s="7"/>
      <c r="AD70" s="6"/>
      <c r="AE70" s="7"/>
      <c r="AF70" s="6">
        <v>0</v>
      </c>
      <c r="AG70" s="7"/>
      <c r="AH70" s="6"/>
      <c r="AI70" s="7"/>
      <c r="AJ70" s="6">
        <v>0</v>
      </c>
      <c r="AK70" s="7"/>
      <c r="AL70" s="6">
        <v>0</v>
      </c>
      <c r="AM70" s="7"/>
      <c r="AO70" s="25">
        <v>40000</v>
      </c>
      <c r="AP70" s="25"/>
      <c r="AQ70" s="25"/>
      <c r="AR70" s="21"/>
      <c r="AS70" s="21">
        <v>34000</v>
      </c>
      <c r="AT70" s="21"/>
      <c r="AU70" s="21">
        <v>33500</v>
      </c>
      <c r="AW70" t="s">
        <v>218</v>
      </c>
    </row>
    <row r="71" spans="1:52">
      <c r="A71" s="2"/>
      <c r="B71" s="2"/>
      <c r="C71" s="2"/>
      <c r="D71" s="2"/>
      <c r="E71" s="2" t="s">
        <v>68</v>
      </c>
      <c r="F71" s="2"/>
      <c r="G71" s="2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6"/>
      <c r="AA71" s="7"/>
      <c r="AB71" s="6"/>
      <c r="AC71" s="7"/>
      <c r="AD71" s="6"/>
      <c r="AE71" s="7"/>
      <c r="AF71" s="6"/>
      <c r="AG71" s="7"/>
      <c r="AH71" s="6"/>
      <c r="AI71" s="7"/>
      <c r="AJ71" s="6"/>
      <c r="AK71" s="7"/>
      <c r="AL71" s="6"/>
      <c r="AM71" s="7"/>
      <c r="AP71" s="25"/>
      <c r="AQ71" s="25">
        <v>40000</v>
      </c>
      <c r="AR71" s="21"/>
      <c r="AS71" s="21">
        <v>31000</v>
      </c>
      <c r="AT71" s="21"/>
      <c r="AU71" s="21">
        <v>0</v>
      </c>
      <c r="AW71" t="s">
        <v>272</v>
      </c>
    </row>
    <row r="72" spans="1:52">
      <c r="A72" s="2"/>
      <c r="B72" s="2"/>
      <c r="C72" s="2"/>
      <c r="D72" s="2"/>
      <c r="E72" s="2"/>
      <c r="F72" s="2" t="s">
        <v>69</v>
      </c>
      <c r="G72" s="2"/>
      <c r="H72" s="6">
        <v>0</v>
      </c>
      <c r="I72" s="7"/>
      <c r="J72" s="6"/>
      <c r="K72" s="7"/>
      <c r="L72" s="6">
        <v>0</v>
      </c>
      <c r="M72" s="7"/>
      <c r="N72" s="6"/>
      <c r="O72" s="7"/>
      <c r="P72" s="6">
        <f t="shared" ref="P72:P78" si="3">L72</f>
        <v>0</v>
      </c>
      <c r="Q72" s="7"/>
      <c r="R72" s="6"/>
      <c r="S72" s="7"/>
      <c r="T72" s="6">
        <v>59000</v>
      </c>
      <c r="U72" s="7"/>
      <c r="V72" s="6"/>
      <c r="W72" s="7"/>
      <c r="X72" s="6">
        <v>0</v>
      </c>
      <c r="Y72" s="7"/>
      <c r="Z72" s="6"/>
      <c r="AA72" s="7"/>
      <c r="AB72" s="6">
        <v>0</v>
      </c>
      <c r="AC72" s="7"/>
      <c r="AD72" s="6"/>
      <c r="AE72" s="7"/>
      <c r="AF72" s="6">
        <v>0</v>
      </c>
      <c r="AG72" s="7"/>
      <c r="AH72" s="6"/>
      <c r="AI72" s="7"/>
      <c r="AJ72" s="6">
        <v>0</v>
      </c>
      <c r="AK72" s="7"/>
      <c r="AL72" s="6">
        <v>0</v>
      </c>
      <c r="AM72" s="7"/>
      <c r="AP72" s="25"/>
      <c r="AQ72" s="25"/>
      <c r="AR72" s="21"/>
      <c r="AS72" s="21">
        <v>800</v>
      </c>
      <c r="AT72" s="21"/>
      <c r="AU72" s="21"/>
    </row>
    <row r="73" spans="1:52" ht="15.75" thickBot="1">
      <c r="A73" s="2"/>
      <c r="B73" s="2"/>
      <c r="C73" s="2"/>
      <c r="D73" s="2"/>
      <c r="E73" s="2"/>
      <c r="F73" s="2" t="s">
        <v>70</v>
      </c>
      <c r="G73" s="2"/>
      <c r="H73" s="8">
        <v>0</v>
      </c>
      <c r="I73" s="7"/>
      <c r="J73" s="6"/>
      <c r="K73" s="7"/>
      <c r="L73" s="8">
        <v>0</v>
      </c>
      <c r="M73" s="7"/>
      <c r="N73" s="6"/>
      <c r="O73" s="7"/>
      <c r="P73" s="8">
        <f t="shared" si="3"/>
        <v>0</v>
      </c>
      <c r="Q73" s="7"/>
      <c r="R73" s="9"/>
      <c r="S73" s="7"/>
      <c r="T73" s="8">
        <v>42000</v>
      </c>
      <c r="U73" s="7"/>
      <c r="V73" s="8">
        <v>80000</v>
      </c>
      <c r="W73" s="7"/>
      <c r="X73" s="8">
        <v>0</v>
      </c>
      <c r="Y73" s="7"/>
      <c r="Z73" s="6"/>
      <c r="AA73" s="7"/>
      <c r="AB73" s="8">
        <v>0</v>
      </c>
      <c r="AC73" s="7"/>
      <c r="AD73" s="6"/>
      <c r="AE73" s="7"/>
      <c r="AF73" s="8">
        <v>0</v>
      </c>
      <c r="AG73" s="7"/>
      <c r="AH73" s="6"/>
      <c r="AI73" s="7"/>
      <c r="AJ73" s="8">
        <v>0</v>
      </c>
      <c r="AK73" s="7"/>
      <c r="AL73" s="8">
        <v>0</v>
      </c>
      <c r="AM73" s="7"/>
      <c r="AO73" s="25">
        <v>3000</v>
      </c>
      <c r="AP73" s="25"/>
      <c r="AQ73" s="25"/>
      <c r="AR73" s="21"/>
      <c r="AT73" s="21"/>
      <c r="AU73" s="21">
        <v>670</v>
      </c>
      <c r="AW73" t="s">
        <v>230</v>
      </c>
    </row>
    <row r="74" spans="1:52">
      <c r="A74" s="2"/>
      <c r="B74" s="2"/>
      <c r="C74" s="2"/>
      <c r="D74" s="2"/>
      <c r="E74" s="2" t="s">
        <v>71</v>
      </c>
      <c r="F74" s="2"/>
      <c r="G74" s="2"/>
      <c r="H74" s="6">
        <f>ROUND(SUM(H71:H73),5)</f>
        <v>0</v>
      </c>
      <c r="I74" s="7"/>
      <c r="J74" s="6"/>
      <c r="K74" s="7"/>
      <c r="L74" s="6">
        <f>ROUND(SUM(L71:L73),5)</f>
        <v>0</v>
      </c>
      <c r="M74" s="7"/>
      <c r="N74" s="6"/>
      <c r="O74" s="7"/>
      <c r="P74" s="6">
        <f t="shared" si="3"/>
        <v>0</v>
      </c>
      <c r="Q74" s="7"/>
      <c r="R74" s="6"/>
      <c r="S74" s="7"/>
      <c r="T74" s="6">
        <f>ROUND(SUM(T71:T73),5)</f>
        <v>101000</v>
      </c>
      <c r="U74" s="7"/>
      <c r="V74" s="6">
        <f>ROUND(SUM(V71:V73),5)</f>
        <v>80000</v>
      </c>
      <c r="W74" s="7"/>
      <c r="X74" s="6">
        <f>ROUND(SUM(X71:X73),5)</f>
        <v>0</v>
      </c>
      <c r="Y74" s="7"/>
      <c r="Z74" s="6"/>
      <c r="AA74" s="7"/>
      <c r="AB74" s="6">
        <f>ROUND(SUM(AB71:AB73),5)</f>
        <v>0</v>
      </c>
      <c r="AC74" s="7"/>
      <c r="AD74" s="6"/>
      <c r="AE74" s="7"/>
      <c r="AF74" s="6">
        <f>ROUND(SUM(AF71:AF73),5)</f>
        <v>0</v>
      </c>
      <c r="AG74" s="7"/>
      <c r="AH74" s="6"/>
      <c r="AI74" s="7"/>
      <c r="AJ74" s="6">
        <f>ROUND(SUM(AJ71:AJ73),5)</f>
        <v>0</v>
      </c>
      <c r="AK74" s="7"/>
      <c r="AL74" s="6">
        <f>ROUND(SUM(AL71:AL73),5)</f>
        <v>0</v>
      </c>
      <c r="AM74" s="7"/>
      <c r="AP74" s="25"/>
      <c r="AQ74" s="25"/>
      <c r="AR74" s="21"/>
      <c r="AS74" s="21"/>
      <c r="AT74" s="21"/>
      <c r="AU74" s="21"/>
    </row>
    <row r="75" spans="1:52" ht="28.9" customHeight="1">
      <c r="A75" s="2"/>
      <c r="B75" s="2"/>
      <c r="C75" s="2"/>
      <c r="D75" s="2"/>
      <c r="E75" s="2" t="s">
        <v>72</v>
      </c>
      <c r="F75" s="2"/>
      <c r="G75" s="2"/>
      <c r="H75" s="6">
        <v>0</v>
      </c>
      <c r="I75" s="7"/>
      <c r="J75" s="6"/>
      <c r="K75" s="7"/>
      <c r="L75" s="6">
        <v>0</v>
      </c>
      <c r="M75" s="7"/>
      <c r="N75" s="6"/>
      <c r="O75" s="7"/>
      <c r="P75" s="6">
        <f t="shared" si="3"/>
        <v>0</v>
      </c>
      <c r="Q75" s="7"/>
      <c r="R75" s="6"/>
      <c r="S75" s="7"/>
      <c r="T75" s="6">
        <v>6900</v>
      </c>
      <c r="U75" s="7"/>
      <c r="V75" s="6">
        <v>6500</v>
      </c>
      <c r="W75" s="7"/>
      <c r="X75" s="6">
        <v>0</v>
      </c>
      <c r="Y75" s="7"/>
      <c r="Z75" s="6"/>
      <c r="AA75" s="7"/>
      <c r="AB75" s="6">
        <v>0</v>
      </c>
      <c r="AC75" s="7"/>
      <c r="AD75" s="6"/>
      <c r="AE75" s="7"/>
      <c r="AF75" s="6">
        <v>0</v>
      </c>
      <c r="AG75" s="7"/>
      <c r="AH75" s="6"/>
      <c r="AI75" s="7"/>
      <c r="AJ75" s="6">
        <v>0</v>
      </c>
      <c r="AK75" s="7"/>
      <c r="AL75" s="6">
        <v>0</v>
      </c>
      <c r="AM75" s="7"/>
      <c r="AO75" s="25">
        <v>5000</v>
      </c>
      <c r="AP75" s="25"/>
      <c r="AQ75" s="25"/>
      <c r="AR75" s="21"/>
      <c r="AS75" s="21">
        <v>2700</v>
      </c>
      <c r="AT75" s="21"/>
      <c r="AU75" s="21">
        <v>3600</v>
      </c>
      <c r="AW75" t="s">
        <v>258</v>
      </c>
    </row>
    <row r="76" spans="1:52" ht="14.25" customHeight="1">
      <c r="A76" s="2"/>
      <c r="B76" s="2"/>
      <c r="C76" s="2"/>
      <c r="D76" s="2"/>
      <c r="E76" s="30" t="s">
        <v>246</v>
      </c>
      <c r="F76" s="2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6"/>
      <c r="AA76" s="7"/>
      <c r="AB76" s="6"/>
      <c r="AC76" s="7"/>
      <c r="AD76" s="6"/>
      <c r="AE76" s="7"/>
      <c r="AF76" s="6"/>
      <c r="AG76" s="7"/>
      <c r="AH76" s="6"/>
      <c r="AI76" s="7"/>
      <c r="AJ76" s="6"/>
      <c r="AK76" s="7"/>
      <c r="AL76" s="6"/>
      <c r="AM76" s="7"/>
      <c r="AO76" s="25">
        <v>4000</v>
      </c>
      <c r="AP76" s="25"/>
      <c r="AQ76" s="25"/>
      <c r="AR76" s="21"/>
      <c r="AS76" s="21"/>
      <c r="AT76" s="21"/>
      <c r="AU76" s="21">
        <v>0</v>
      </c>
      <c r="AW76" t="s">
        <v>261</v>
      </c>
    </row>
    <row r="77" spans="1:52">
      <c r="A77" s="2"/>
      <c r="B77" s="2"/>
      <c r="C77" s="2"/>
      <c r="D77" s="2"/>
      <c r="E77" s="2" t="s">
        <v>73</v>
      </c>
      <c r="F77" s="2"/>
      <c r="G77" s="2"/>
      <c r="H77" s="6">
        <v>0</v>
      </c>
      <c r="I77" s="7"/>
      <c r="J77" s="6"/>
      <c r="K77" s="7"/>
      <c r="L77" s="6">
        <v>0</v>
      </c>
      <c r="M77" s="7"/>
      <c r="N77" s="6"/>
      <c r="O77" s="7"/>
      <c r="P77" s="6">
        <f t="shared" si="3"/>
        <v>0</v>
      </c>
      <c r="Q77" s="7"/>
      <c r="R77" s="6"/>
      <c r="S77" s="7"/>
      <c r="T77" s="6">
        <v>371.32</v>
      </c>
      <c r="U77" s="7"/>
      <c r="V77" s="6">
        <v>600</v>
      </c>
      <c r="W77" s="7"/>
      <c r="X77" s="6">
        <v>0</v>
      </c>
      <c r="Y77" s="7"/>
      <c r="Z77" s="6"/>
      <c r="AA77" s="7"/>
      <c r="AB77" s="6">
        <v>0</v>
      </c>
      <c r="AC77" s="7"/>
      <c r="AD77" s="6"/>
      <c r="AE77" s="7"/>
      <c r="AF77" s="6">
        <v>0</v>
      </c>
      <c r="AG77" s="7"/>
      <c r="AH77" s="6"/>
      <c r="AI77" s="7"/>
      <c r="AJ77" s="6">
        <v>0</v>
      </c>
      <c r="AK77" s="7"/>
      <c r="AL77" s="6">
        <v>0</v>
      </c>
      <c r="AM77" s="7"/>
      <c r="AP77" s="25"/>
      <c r="AQ77" s="25"/>
      <c r="AR77" s="21"/>
      <c r="AS77" s="21"/>
      <c r="AT77" s="21"/>
      <c r="AU77" s="21"/>
    </row>
    <row r="78" spans="1:52">
      <c r="A78" s="2"/>
      <c r="B78" s="2"/>
      <c r="C78" s="2"/>
      <c r="D78" s="2"/>
      <c r="E78" s="2" t="s">
        <v>74</v>
      </c>
      <c r="F78" s="2"/>
      <c r="G78" s="2"/>
      <c r="H78" s="6">
        <v>0</v>
      </c>
      <c r="I78" s="7"/>
      <c r="J78" s="6"/>
      <c r="K78" s="7"/>
      <c r="L78" s="6">
        <v>0</v>
      </c>
      <c r="M78" s="7"/>
      <c r="N78" s="6"/>
      <c r="O78" s="7"/>
      <c r="P78" s="6">
        <f t="shared" si="3"/>
        <v>0</v>
      </c>
      <c r="Q78" s="7"/>
      <c r="R78" s="6"/>
      <c r="S78" s="7"/>
      <c r="T78" s="6">
        <v>8925.17</v>
      </c>
      <c r="U78" s="7"/>
      <c r="V78" s="6">
        <v>15000</v>
      </c>
      <c r="W78" s="7"/>
      <c r="X78" s="6">
        <v>0</v>
      </c>
      <c r="Y78" s="7"/>
      <c r="Z78" s="6"/>
      <c r="AA78" s="7"/>
      <c r="AB78" s="6">
        <v>0</v>
      </c>
      <c r="AC78" s="7"/>
      <c r="AD78" s="6"/>
      <c r="AE78" s="7"/>
      <c r="AF78" s="6">
        <v>1126</v>
      </c>
      <c r="AG78" s="7"/>
      <c r="AH78" s="6"/>
      <c r="AI78" s="7"/>
      <c r="AJ78" s="6">
        <v>0</v>
      </c>
      <c r="AK78" s="7"/>
      <c r="AL78" s="6">
        <v>0</v>
      </c>
      <c r="AM78" s="7"/>
      <c r="AP78" s="25"/>
      <c r="AQ78" s="25"/>
      <c r="AR78" s="21"/>
      <c r="AS78" s="21"/>
      <c r="AT78" s="21"/>
      <c r="AU78" s="21"/>
    </row>
    <row r="79" spans="1:52">
      <c r="A79" s="2"/>
      <c r="B79" s="2"/>
      <c r="C79" s="2"/>
      <c r="D79" s="2"/>
      <c r="E79" s="2" t="s">
        <v>75</v>
      </c>
      <c r="F79" s="2"/>
      <c r="G79" s="2"/>
      <c r="H79" s="6"/>
      <c r="I79" s="7"/>
      <c r="J79" s="6"/>
      <c r="K79" s="7"/>
      <c r="L79" s="6"/>
      <c r="M79" s="7"/>
      <c r="N79" s="6"/>
      <c r="O79" s="7"/>
      <c r="P79" s="6"/>
      <c r="Q79" s="7"/>
      <c r="R79" s="6"/>
      <c r="S79" s="7"/>
      <c r="T79" s="6"/>
      <c r="U79" s="7"/>
      <c r="V79" s="6"/>
      <c r="W79" s="7"/>
      <c r="X79" s="6"/>
      <c r="Y79" s="7"/>
      <c r="Z79" s="6"/>
      <c r="AA79" s="7"/>
      <c r="AB79" s="6"/>
      <c r="AC79" s="7"/>
      <c r="AD79" s="6"/>
      <c r="AE79" s="7"/>
      <c r="AF79" s="6"/>
      <c r="AG79" s="7"/>
      <c r="AH79" s="6"/>
      <c r="AI79" s="7"/>
      <c r="AJ79" s="6"/>
      <c r="AK79" s="7"/>
      <c r="AL79" s="6"/>
      <c r="AM79" s="7"/>
      <c r="AP79" s="25"/>
      <c r="AQ79" s="25"/>
      <c r="AR79" s="21"/>
      <c r="AT79" s="21"/>
      <c r="AU79" s="21"/>
    </row>
    <row r="80" spans="1:52">
      <c r="A80" s="2"/>
      <c r="B80" s="2"/>
      <c r="C80" s="2"/>
      <c r="D80" s="2"/>
      <c r="E80" s="2"/>
      <c r="F80" s="2" t="s">
        <v>76</v>
      </c>
      <c r="G80" s="2"/>
      <c r="H80" s="6">
        <v>0</v>
      </c>
      <c r="I80" s="7"/>
      <c r="J80" s="6"/>
      <c r="K80" s="7"/>
      <c r="L80" s="6">
        <v>0</v>
      </c>
      <c r="M80" s="7"/>
      <c r="N80" s="6"/>
      <c r="O80" s="7"/>
      <c r="P80" s="6">
        <f t="shared" ref="P80:P84" si="4">L80</f>
        <v>0</v>
      </c>
      <c r="Q80" s="7"/>
      <c r="R80" s="6"/>
      <c r="S80" s="7"/>
      <c r="T80" s="6">
        <v>0</v>
      </c>
      <c r="U80" s="7"/>
      <c r="V80" s="6"/>
      <c r="W80" s="7"/>
      <c r="X80" s="6">
        <v>0</v>
      </c>
      <c r="Y80" s="7"/>
      <c r="Z80" s="6">
        <v>1100</v>
      </c>
      <c r="AA80" s="7"/>
      <c r="AB80" s="6">
        <v>0</v>
      </c>
      <c r="AC80" s="7"/>
      <c r="AD80" s="6"/>
      <c r="AE80" s="7"/>
      <c r="AF80" s="6">
        <v>0</v>
      </c>
      <c r="AG80" s="7"/>
      <c r="AH80" s="6"/>
      <c r="AI80" s="7"/>
      <c r="AJ80" s="6">
        <v>0</v>
      </c>
      <c r="AK80" s="7"/>
      <c r="AL80" s="6">
        <v>0</v>
      </c>
      <c r="AM80" s="7"/>
      <c r="AO80" s="25">
        <v>1000</v>
      </c>
      <c r="AP80" s="25"/>
      <c r="AQ80" s="25"/>
      <c r="AR80" s="21"/>
      <c r="AS80" s="21">
        <v>1200</v>
      </c>
      <c r="AT80" s="21"/>
      <c r="AU80" s="21">
        <v>600</v>
      </c>
    </row>
    <row r="81" spans="1:47">
      <c r="A81" s="2"/>
      <c r="B81" s="2"/>
      <c r="C81" s="2"/>
      <c r="D81" s="2"/>
      <c r="E81" s="2"/>
      <c r="F81" s="2" t="s">
        <v>77</v>
      </c>
      <c r="G81" s="2"/>
      <c r="H81" s="6">
        <v>0</v>
      </c>
      <c r="I81" s="7"/>
      <c r="J81" s="6"/>
      <c r="K81" s="7"/>
      <c r="L81" s="6">
        <v>0</v>
      </c>
      <c r="M81" s="7"/>
      <c r="N81" s="6"/>
      <c r="O81" s="7"/>
      <c r="P81" s="6">
        <f t="shared" si="4"/>
        <v>0</v>
      </c>
      <c r="Q81" s="7"/>
      <c r="R81" s="6"/>
      <c r="S81" s="7"/>
      <c r="T81" s="6">
        <v>0</v>
      </c>
      <c r="U81" s="7"/>
      <c r="V81" s="6"/>
      <c r="W81" s="7"/>
      <c r="X81" s="6">
        <v>8013.06</v>
      </c>
      <c r="Y81" s="7"/>
      <c r="Z81" s="6">
        <v>6500</v>
      </c>
      <c r="AA81" s="7"/>
      <c r="AB81" s="6">
        <v>0</v>
      </c>
      <c r="AC81" s="7"/>
      <c r="AD81" s="6"/>
      <c r="AE81" s="7"/>
      <c r="AF81" s="6">
        <v>0</v>
      </c>
      <c r="AG81" s="7"/>
      <c r="AH81" s="6"/>
      <c r="AI81" s="7"/>
      <c r="AJ81" s="6">
        <v>0</v>
      </c>
      <c r="AK81" s="7"/>
      <c r="AL81" s="6">
        <v>0</v>
      </c>
      <c r="AM81" s="7"/>
      <c r="AO81" s="25">
        <v>3000</v>
      </c>
      <c r="AP81" s="25"/>
      <c r="AQ81" s="25"/>
      <c r="AR81" s="21"/>
      <c r="AS81" s="21">
        <v>12000</v>
      </c>
      <c r="AT81" s="21"/>
      <c r="AU81" s="21">
        <v>5625</v>
      </c>
    </row>
    <row r="82" spans="1:47" ht="15.75" thickBot="1">
      <c r="A82" s="2"/>
      <c r="B82" s="2"/>
      <c r="C82" s="2"/>
      <c r="D82" s="2"/>
      <c r="E82" s="2"/>
      <c r="F82" s="2" t="s">
        <v>78</v>
      </c>
      <c r="G82" s="2"/>
      <c r="H82" s="9">
        <v>0</v>
      </c>
      <c r="I82" s="7"/>
      <c r="J82" s="6"/>
      <c r="K82" s="7"/>
      <c r="L82" s="9">
        <v>0</v>
      </c>
      <c r="M82" s="7"/>
      <c r="N82" s="6"/>
      <c r="O82" s="7"/>
      <c r="P82" s="9">
        <f t="shared" si="4"/>
        <v>0</v>
      </c>
      <c r="Q82" s="7"/>
      <c r="R82" s="6"/>
      <c r="S82" s="7"/>
      <c r="T82" s="9">
        <v>0</v>
      </c>
      <c r="U82" s="7"/>
      <c r="V82" s="6"/>
      <c r="W82" s="7"/>
      <c r="X82" s="9">
        <v>0</v>
      </c>
      <c r="Y82" s="7"/>
      <c r="Z82" s="9">
        <v>1000</v>
      </c>
      <c r="AA82" s="7"/>
      <c r="AB82" s="9">
        <v>0</v>
      </c>
      <c r="AC82" s="7"/>
      <c r="AD82" s="6"/>
      <c r="AE82" s="7"/>
      <c r="AF82" s="9">
        <v>0</v>
      </c>
      <c r="AG82" s="7"/>
      <c r="AH82" s="6"/>
      <c r="AI82" s="7"/>
      <c r="AJ82" s="9">
        <v>0</v>
      </c>
      <c r="AK82" s="7"/>
      <c r="AL82" s="9">
        <v>0</v>
      </c>
      <c r="AM82" s="7"/>
      <c r="AP82" s="25"/>
      <c r="AQ82" s="25"/>
      <c r="AR82" s="21"/>
      <c r="AS82" s="21"/>
      <c r="AT82" s="21"/>
      <c r="AU82" s="21"/>
    </row>
    <row r="83" spans="1:47" ht="15.75" thickBot="1">
      <c r="A83" s="2"/>
      <c r="B83" s="2"/>
      <c r="C83" s="2"/>
      <c r="D83" s="2"/>
      <c r="E83" s="2" t="s">
        <v>79</v>
      </c>
      <c r="F83" s="2"/>
      <c r="G83" s="2"/>
      <c r="H83" s="10">
        <f>ROUND(SUM(H79:H82),5)</f>
        <v>0</v>
      </c>
      <c r="I83" s="7"/>
      <c r="J83" s="9"/>
      <c r="K83" s="7"/>
      <c r="L83" s="10">
        <f>ROUND(SUM(L79:L82),5)</f>
        <v>0</v>
      </c>
      <c r="M83" s="7"/>
      <c r="N83" s="9"/>
      <c r="O83" s="7"/>
      <c r="P83" s="10">
        <f t="shared" si="4"/>
        <v>0</v>
      </c>
      <c r="Q83" s="7"/>
      <c r="R83" s="9"/>
      <c r="S83" s="7"/>
      <c r="T83" s="10">
        <f>ROUND(SUM(T79:T82),5)</f>
        <v>0</v>
      </c>
      <c r="U83" s="7"/>
      <c r="V83" s="9"/>
      <c r="W83" s="7"/>
      <c r="X83" s="10">
        <f>ROUND(SUM(X79:X82),5)</f>
        <v>8013.06</v>
      </c>
      <c r="Y83" s="7"/>
      <c r="Z83" s="10">
        <f>ROUND(SUM(Z79:Z82),5)</f>
        <v>8600</v>
      </c>
      <c r="AA83" s="7"/>
      <c r="AB83" s="10">
        <f>ROUND(SUM(AB79:AB82),5)</f>
        <v>0</v>
      </c>
      <c r="AC83" s="7"/>
      <c r="AD83" s="9"/>
      <c r="AE83" s="7"/>
      <c r="AF83" s="10">
        <f>ROUND(SUM(AF79:AF82),5)</f>
        <v>0</v>
      </c>
      <c r="AG83" s="7"/>
      <c r="AH83" s="9"/>
      <c r="AI83" s="7"/>
      <c r="AJ83" s="10">
        <f>ROUND(SUM(AJ79:AJ82),5)</f>
        <v>0</v>
      </c>
      <c r="AK83" s="7"/>
      <c r="AL83" s="10">
        <f>ROUND(SUM(AL79:AL82),5)</f>
        <v>0</v>
      </c>
      <c r="AM83" s="7"/>
      <c r="AP83" s="25"/>
      <c r="AQ83" s="25"/>
      <c r="AR83" s="21"/>
      <c r="AS83" s="21"/>
      <c r="AT83" s="21"/>
      <c r="AU83" s="21"/>
    </row>
    <row r="84" spans="1:47" ht="28.9" customHeight="1" thickBot="1">
      <c r="A84" s="2"/>
      <c r="B84" s="2"/>
      <c r="C84" s="2"/>
      <c r="D84" s="2" t="s">
        <v>80</v>
      </c>
      <c r="E84" s="2"/>
      <c r="F84" s="2"/>
      <c r="G84" s="2"/>
      <c r="H84" s="11">
        <f>ROUND(SUM(H5:H6)+H19+H31+H35+SUM(H60:H61)+SUM(H69:H70)+SUM(H74:H78)+H83,5)</f>
        <v>82.43</v>
      </c>
      <c r="I84" s="7"/>
      <c r="J84" s="11">
        <f>ROUND(SUM(J5:J6)+J19+J31+J35+SUM(J60:J61)+SUM(J69:J70)+SUM(J74:J78)+J83,5)</f>
        <v>2610</v>
      </c>
      <c r="K84" s="7"/>
      <c r="L84" s="11">
        <f>ROUND(SUM(L5:L6)+L19+L31+L35+SUM(L60:L61)+SUM(L69:L70)+SUM(L74:L78)+L83,5)</f>
        <v>39446</v>
      </c>
      <c r="M84" s="7"/>
      <c r="N84" s="11">
        <f>ROUND(SUM(N5:N6)+N19+N31+N35+SUM(N60:N61)+SUM(N69:N70)+SUM(N74:N78)+N83,5)</f>
        <v>49100</v>
      </c>
      <c r="O84" s="7"/>
      <c r="P84" s="11">
        <f t="shared" si="4"/>
        <v>39446</v>
      </c>
      <c r="Q84" s="7"/>
      <c r="R84" s="11">
        <f>N84</f>
        <v>49100</v>
      </c>
      <c r="S84" s="7"/>
      <c r="T84" s="11">
        <f>ROUND(SUM(T5:T6)+T19+T31+T35+SUM(T60:T61)+SUM(T69:T70)+SUM(T74:T78)+T83,5)</f>
        <v>192418.15</v>
      </c>
      <c r="U84" s="7"/>
      <c r="V84" s="11">
        <f>ROUND(SUM(V5:V6)+V19+V31+V35+SUM(V60:V61)+SUM(V69:V70)+SUM(V74:V78)+V83,5)</f>
        <v>211450</v>
      </c>
      <c r="W84" s="7"/>
      <c r="X84" s="11">
        <f>ROUND(SUM(X5:X6)+X19+X31+X35+SUM(X60:X61)+SUM(X69:X70)+SUM(X74:X78)+X83,5)</f>
        <v>8013.06</v>
      </c>
      <c r="Y84" s="7"/>
      <c r="Z84" s="11">
        <f>ROUND(SUM(Z5:Z6)+Z19+Z31+Z35+SUM(Z60:Z61)+SUM(Z69:Z70)+SUM(Z74:Z78)+Z83,5)</f>
        <v>8600</v>
      </c>
      <c r="AA84" s="7"/>
      <c r="AB84" s="11">
        <f>ROUND(SUM(AB5:AB6)+AB19+AB31+AB35+SUM(AB60:AB61)+SUM(AB69:AB70)+SUM(AB74:AB78)+AB83,5)</f>
        <v>14182.4</v>
      </c>
      <c r="AC84" s="7"/>
      <c r="AD84" s="11">
        <f>ROUND(SUM(AD5:AD6)+AD19+AD31+AD35+SUM(AD60:AD61)+SUM(AD69:AD70)+SUM(AD74:AD78)+AD83,5)</f>
        <v>88000</v>
      </c>
      <c r="AE84" s="7"/>
      <c r="AF84" s="11">
        <f>ROUND(SUM(AF5:AF6)+AF19+AF31+AF35+SUM(AF60:AF61)+SUM(AF69:AF70)+SUM(AF74:AF78)+AF83,5)</f>
        <v>40655.160000000003</v>
      </c>
      <c r="AG84" s="7"/>
      <c r="AH84" s="11">
        <f>ROUND(SUM(AH5:AH6)+AH19+AH31+AH35+SUM(AH60:AH61)+SUM(AH69:AH70)+SUM(AH74:AH78)+AH83,5)</f>
        <v>48550</v>
      </c>
      <c r="AI84" s="7"/>
      <c r="AJ84" s="11">
        <f>ROUND(SUM(AJ5:AJ6)+AJ19+AJ31+AJ35+SUM(AJ60:AJ61)+SUM(AJ69:AJ70)+SUM(AJ74:AJ78)+AJ83,5)</f>
        <v>0</v>
      </c>
      <c r="AK84" s="7"/>
      <c r="AL84" s="11">
        <f>ROUND(SUM(AL5:AL6)+AL19+AL31+AL35+SUM(AL60:AL61)+SUM(AL69:AL70)+SUM(AL74:AL78)+AL83,5)</f>
        <v>0</v>
      </c>
      <c r="AM84" s="7"/>
      <c r="AO84" s="25">
        <f>SUM(AO6:AO83)</f>
        <v>188500</v>
      </c>
      <c r="AP84" s="25"/>
      <c r="AQ84" s="25">
        <f>SUM(AQ6:AQ83)</f>
        <v>159500</v>
      </c>
      <c r="AR84" s="21"/>
      <c r="AS84" s="25">
        <f>SUM(AS6:AS83)</f>
        <v>230200</v>
      </c>
      <c r="AT84" s="21"/>
      <c r="AU84" s="21">
        <f>SUM(AU6:AU83)</f>
        <v>111555</v>
      </c>
    </row>
    <row r="85" spans="1:47" ht="28.9" customHeight="1">
      <c r="A85" s="2"/>
      <c r="B85" s="2"/>
      <c r="C85" s="2"/>
      <c r="D85" s="2"/>
      <c r="E85" s="2"/>
      <c r="F85" s="2"/>
      <c r="G85" s="2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  <c r="Z85" s="6"/>
      <c r="AA85" s="7"/>
      <c r="AB85" s="6"/>
      <c r="AC85" s="7"/>
      <c r="AD85" s="6"/>
      <c r="AE85" s="7"/>
      <c r="AF85" s="6"/>
      <c r="AG85" s="7"/>
      <c r="AH85" s="6"/>
      <c r="AI85" s="7"/>
      <c r="AJ85" s="6"/>
      <c r="AK85" s="7"/>
      <c r="AL85" s="6"/>
      <c r="AM85" s="7"/>
      <c r="AP85" s="25"/>
      <c r="AQ85" s="25"/>
      <c r="AR85" s="21"/>
      <c r="AS85" s="21"/>
      <c r="AT85" s="21"/>
      <c r="AU85" s="21"/>
    </row>
    <row r="86" spans="1:47" ht="28.9" customHeight="1">
      <c r="A86" s="2"/>
      <c r="B86" s="2"/>
      <c r="C86" s="2"/>
      <c r="D86" s="2" t="s">
        <v>81</v>
      </c>
      <c r="E86" s="2"/>
      <c r="F86" s="2"/>
      <c r="G86" s="2"/>
      <c r="H86" s="6"/>
      <c r="I86" s="7"/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  <c r="Z86" s="6"/>
      <c r="AA86" s="7"/>
      <c r="AB86" s="6"/>
      <c r="AC86" s="7"/>
      <c r="AD86" s="6"/>
      <c r="AE86" s="7"/>
      <c r="AF86" s="6"/>
      <c r="AG86" s="7"/>
      <c r="AH86" s="6"/>
      <c r="AI86" s="7"/>
      <c r="AJ86" s="6"/>
      <c r="AK86" s="7"/>
      <c r="AL86" s="6"/>
      <c r="AM86" s="7"/>
      <c r="AP86" s="25"/>
      <c r="AQ86" s="25"/>
      <c r="AR86" s="21"/>
      <c r="AS86" s="21"/>
      <c r="AT86" s="21"/>
      <c r="AU86" s="21"/>
    </row>
    <row r="87" spans="1:47" ht="28.9" customHeight="1">
      <c r="A87" s="2"/>
      <c r="B87" s="2"/>
      <c r="C87" s="2"/>
      <c r="D87" s="2"/>
      <c r="E87" s="2"/>
      <c r="F87" s="2"/>
      <c r="G87" s="2" t="s">
        <v>266</v>
      </c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  <c r="Z87" s="6"/>
      <c r="AA87" s="7"/>
      <c r="AB87" s="6"/>
      <c r="AC87" s="7"/>
      <c r="AD87" s="6"/>
      <c r="AE87" s="7"/>
      <c r="AF87" s="6"/>
      <c r="AG87" s="7"/>
      <c r="AH87" s="6"/>
      <c r="AI87" s="7"/>
      <c r="AJ87" s="6"/>
      <c r="AK87" s="7"/>
      <c r="AL87" s="6"/>
      <c r="AM87" s="7"/>
      <c r="AP87" s="25"/>
      <c r="AQ87" s="25"/>
      <c r="AR87" s="21"/>
      <c r="AS87" s="21"/>
      <c r="AT87" s="21"/>
      <c r="AU87" s="21"/>
    </row>
    <row r="88" spans="1:47">
      <c r="A88" s="2"/>
      <c r="B88" s="2"/>
      <c r="C88" s="2"/>
      <c r="D88" s="2"/>
      <c r="E88" s="2" t="s">
        <v>82</v>
      </c>
      <c r="F88" s="2"/>
      <c r="G88" s="2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6"/>
      <c r="AA88" s="7"/>
      <c r="AB88" s="6"/>
      <c r="AC88" s="7"/>
      <c r="AD88" s="6"/>
      <c r="AE88" s="7"/>
      <c r="AF88" s="6"/>
      <c r="AG88" s="7"/>
      <c r="AH88" s="6"/>
      <c r="AI88" s="7"/>
      <c r="AJ88" s="6"/>
      <c r="AK88" s="7"/>
      <c r="AL88" s="6"/>
      <c r="AM88" s="7"/>
      <c r="AP88" s="25"/>
      <c r="AQ88" s="25"/>
      <c r="AR88" s="21"/>
      <c r="AS88" s="21"/>
      <c r="AT88" s="21"/>
      <c r="AU88" s="21"/>
    </row>
    <row r="89" spans="1:47">
      <c r="A89" s="2"/>
      <c r="B89" s="2"/>
      <c r="C89" s="2"/>
      <c r="D89" s="2"/>
      <c r="E89" s="2"/>
      <c r="F89" s="2" t="s">
        <v>83</v>
      </c>
      <c r="G89" s="2"/>
      <c r="H89" s="6">
        <v>0</v>
      </c>
      <c r="I89" s="7"/>
      <c r="J89" s="6"/>
      <c r="K89" s="7"/>
      <c r="L89" s="6">
        <v>0</v>
      </c>
      <c r="M89" s="7"/>
      <c r="N89" s="6">
        <v>10000</v>
      </c>
      <c r="O89" s="7"/>
      <c r="P89" s="6">
        <f>L89</f>
        <v>0</v>
      </c>
      <c r="Q89" s="7"/>
      <c r="R89" s="6"/>
      <c r="S89" s="7"/>
      <c r="T89" s="6"/>
      <c r="U89" s="7"/>
      <c r="V89" s="6">
        <v>2500</v>
      </c>
      <c r="W89" s="7"/>
      <c r="X89" s="6">
        <v>0</v>
      </c>
      <c r="Y89" s="7"/>
      <c r="Z89" s="6"/>
      <c r="AA89" s="7"/>
      <c r="AB89" s="6">
        <v>0</v>
      </c>
      <c r="AC89" s="7"/>
      <c r="AD89" s="6"/>
      <c r="AE89" s="7"/>
      <c r="AF89" s="6">
        <v>0</v>
      </c>
      <c r="AG89" s="7"/>
      <c r="AH89" s="6"/>
      <c r="AI89" s="7"/>
      <c r="AJ89" s="6">
        <v>0</v>
      </c>
      <c r="AK89" s="7"/>
      <c r="AL89" s="6">
        <v>0</v>
      </c>
      <c r="AM89" s="7"/>
      <c r="AP89" s="25"/>
      <c r="AQ89" s="25"/>
      <c r="AR89" s="21"/>
      <c r="AS89" s="21"/>
      <c r="AT89" s="21"/>
      <c r="AU89" s="21"/>
    </row>
    <row r="90" spans="1:47">
      <c r="A90" s="2"/>
      <c r="B90" s="2"/>
      <c r="C90" s="2"/>
      <c r="D90" s="2"/>
      <c r="E90" s="2"/>
      <c r="F90" s="2" t="s">
        <v>84</v>
      </c>
      <c r="G90" s="2"/>
      <c r="H90" s="6">
        <v>0</v>
      </c>
      <c r="I90" s="7"/>
      <c r="J90" s="6"/>
      <c r="K90" s="7"/>
      <c r="L90" s="6">
        <v>0</v>
      </c>
      <c r="M90" s="7"/>
      <c r="N90" s="6"/>
      <c r="O90" s="7"/>
      <c r="P90" s="6">
        <f>L90</f>
        <v>0</v>
      </c>
      <c r="Q90" s="7"/>
      <c r="R90" s="6"/>
      <c r="S90" s="7"/>
      <c r="T90" s="6">
        <v>169.3</v>
      </c>
      <c r="U90" s="7"/>
      <c r="V90" s="6"/>
      <c r="W90" s="7"/>
      <c r="X90" s="6">
        <v>0</v>
      </c>
      <c r="Y90" s="7"/>
      <c r="Z90" s="6"/>
      <c r="AA90" s="7"/>
      <c r="AB90" s="6">
        <v>0</v>
      </c>
      <c r="AC90" s="7"/>
      <c r="AD90" s="6"/>
      <c r="AE90" s="7"/>
      <c r="AF90" s="6">
        <v>0</v>
      </c>
      <c r="AG90" s="7"/>
      <c r="AH90" s="6"/>
      <c r="AI90" s="7"/>
      <c r="AJ90" s="6">
        <v>0</v>
      </c>
      <c r="AK90" s="7"/>
      <c r="AL90" s="6">
        <v>0</v>
      </c>
      <c r="AM90" s="7"/>
      <c r="AP90" s="25"/>
      <c r="AQ90" s="25"/>
      <c r="AR90" s="21"/>
      <c r="AS90" s="21"/>
      <c r="AT90" s="21"/>
      <c r="AU90" s="21"/>
    </row>
    <row r="91" spans="1:47">
      <c r="A91" s="2"/>
      <c r="B91" s="2"/>
      <c r="C91" s="2"/>
      <c r="D91" s="2"/>
      <c r="E91" s="2"/>
      <c r="F91" s="2" t="s">
        <v>85</v>
      </c>
      <c r="G91" s="2"/>
      <c r="H91" s="6"/>
      <c r="I91" s="7"/>
      <c r="J91" s="6"/>
      <c r="K91" s="7"/>
      <c r="L91" s="6"/>
      <c r="M91" s="7"/>
      <c r="N91" s="6"/>
      <c r="O91" s="7"/>
      <c r="P91" s="6"/>
      <c r="Q91" s="7"/>
      <c r="R91" s="6"/>
      <c r="S91" s="7"/>
      <c r="T91" s="6"/>
      <c r="U91" s="7"/>
      <c r="V91" s="6"/>
      <c r="W91" s="7"/>
      <c r="X91" s="6"/>
      <c r="Y91" s="7"/>
      <c r="Z91" s="6"/>
      <c r="AA91" s="7"/>
      <c r="AB91" s="6"/>
      <c r="AC91" s="7"/>
      <c r="AD91" s="6"/>
      <c r="AE91" s="7"/>
      <c r="AF91" s="6"/>
      <c r="AG91" s="7"/>
      <c r="AH91" s="6"/>
      <c r="AI91" s="7"/>
      <c r="AJ91" s="6"/>
      <c r="AK91" s="7"/>
      <c r="AL91" s="6"/>
      <c r="AM91" s="7"/>
      <c r="AP91" s="25"/>
      <c r="AQ91" s="25"/>
      <c r="AR91" s="21"/>
      <c r="AS91" s="21"/>
      <c r="AT91" s="21"/>
      <c r="AU91" s="21"/>
    </row>
    <row r="92" spans="1:47">
      <c r="A92" s="2"/>
      <c r="B92" s="2"/>
      <c r="C92" s="2"/>
      <c r="D92" s="2"/>
      <c r="E92" s="2"/>
      <c r="F92" s="2"/>
      <c r="G92" s="2" t="s">
        <v>86</v>
      </c>
      <c r="H92" s="6">
        <v>0</v>
      </c>
      <c r="I92" s="7"/>
      <c r="J92" s="6"/>
      <c r="K92" s="7"/>
      <c r="L92" s="6">
        <v>0</v>
      </c>
      <c r="M92" s="7"/>
      <c r="N92" s="6">
        <v>325</v>
      </c>
      <c r="O92" s="7"/>
      <c r="P92" s="6">
        <f t="shared" ref="P92:P105" si="5">L92</f>
        <v>0</v>
      </c>
      <c r="Q92" s="7"/>
      <c r="R92" s="6">
        <f>N92</f>
        <v>325</v>
      </c>
      <c r="S92" s="7"/>
      <c r="T92" s="6">
        <v>531.5</v>
      </c>
      <c r="U92" s="7"/>
      <c r="V92" s="6">
        <v>175</v>
      </c>
      <c r="W92" s="7"/>
      <c r="X92" s="6">
        <v>0</v>
      </c>
      <c r="Y92" s="7"/>
      <c r="Z92" s="6"/>
      <c r="AA92" s="7"/>
      <c r="AB92" s="6">
        <v>0</v>
      </c>
      <c r="AC92" s="7"/>
      <c r="AD92" s="6"/>
      <c r="AE92" s="7"/>
      <c r="AF92" s="6">
        <v>0</v>
      </c>
      <c r="AG92" s="7"/>
      <c r="AH92" s="6"/>
      <c r="AI92" s="7"/>
      <c r="AJ92" s="6">
        <v>0</v>
      </c>
      <c r="AK92" s="7"/>
      <c r="AL92" s="6">
        <v>0</v>
      </c>
      <c r="AM92" s="7"/>
      <c r="AP92" s="25"/>
      <c r="AQ92" s="25"/>
      <c r="AR92" s="21"/>
      <c r="AS92" s="21"/>
      <c r="AT92" s="21"/>
      <c r="AU92" s="21"/>
    </row>
    <row r="93" spans="1:47">
      <c r="A93" s="2"/>
      <c r="B93" s="2"/>
      <c r="C93" s="2"/>
      <c r="D93" s="2"/>
      <c r="E93" s="2"/>
      <c r="F93" s="2"/>
      <c r="G93" s="2" t="s">
        <v>87</v>
      </c>
      <c r="H93" s="6">
        <v>0</v>
      </c>
      <c r="I93" s="7"/>
      <c r="J93" s="6"/>
      <c r="K93" s="7"/>
      <c r="L93" s="6">
        <v>0</v>
      </c>
      <c r="M93" s="7"/>
      <c r="N93" s="6">
        <v>1950</v>
      </c>
      <c r="O93" s="7"/>
      <c r="P93" s="6">
        <f t="shared" si="5"/>
        <v>0</v>
      </c>
      <c r="Q93" s="7"/>
      <c r="R93" s="6">
        <f>N93</f>
        <v>1950</v>
      </c>
      <c r="S93" s="7"/>
      <c r="T93" s="6">
        <v>2485.61</v>
      </c>
      <c r="U93" s="7"/>
      <c r="V93" s="6">
        <v>1050</v>
      </c>
      <c r="W93" s="7"/>
      <c r="X93" s="6">
        <v>0</v>
      </c>
      <c r="Y93" s="7"/>
      <c r="Z93" s="6"/>
      <c r="AA93" s="7"/>
      <c r="AB93" s="6">
        <v>0</v>
      </c>
      <c r="AC93" s="7"/>
      <c r="AD93" s="6"/>
      <c r="AE93" s="7"/>
      <c r="AF93" s="6">
        <v>0</v>
      </c>
      <c r="AG93" s="7"/>
      <c r="AH93" s="6"/>
      <c r="AI93" s="7"/>
      <c r="AJ93" s="6">
        <v>0</v>
      </c>
      <c r="AK93" s="7"/>
      <c r="AL93" s="6">
        <v>0</v>
      </c>
      <c r="AM93" s="7"/>
      <c r="AP93" s="25"/>
      <c r="AQ93" s="25"/>
      <c r="AR93" s="21"/>
      <c r="AS93" s="21"/>
      <c r="AT93" s="21"/>
      <c r="AU93" s="21"/>
    </row>
    <row r="94" spans="1:47">
      <c r="A94" s="2"/>
      <c r="B94" s="2"/>
      <c r="C94" s="2"/>
      <c r="D94" s="2"/>
      <c r="E94" s="2"/>
      <c r="F94" s="2"/>
      <c r="G94" s="2" t="s">
        <v>88</v>
      </c>
      <c r="H94" s="6">
        <v>0</v>
      </c>
      <c r="I94" s="7"/>
      <c r="J94" s="6"/>
      <c r="K94" s="7"/>
      <c r="L94" s="6">
        <v>0</v>
      </c>
      <c r="M94" s="7"/>
      <c r="N94" s="6">
        <v>650</v>
      </c>
      <c r="O94" s="7"/>
      <c r="P94" s="6">
        <f t="shared" si="5"/>
        <v>0</v>
      </c>
      <c r="Q94" s="7"/>
      <c r="R94" s="6">
        <f>N94</f>
        <v>650</v>
      </c>
      <c r="S94" s="7"/>
      <c r="T94" s="6">
        <v>1015.66</v>
      </c>
      <c r="U94" s="7"/>
      <c r="V94" s="6">
        <v>350</v>
      </c>
      <c r="W94" s="7"/>
      <c r="X94" s="6">
        <v>0</v>
      </c>
      <c r="Y94" s="7"/>
      <c r="Z94" s="6"/>
      <c r="AA94" s="7"/>
      <c r="AB94" s="6">
        <v>0</v>
      </c>
      <c r="AC94" s="7"/>
      <c r="AD94" s="6"/>
      <c r="AE94" s="7"/>
      <c r="AF94" s="6">
        <v>0</v>
      </c>
      <c r="AG94" s="7"/>
      <c r="AH94" s="6"/>
      <c r="AI94" s="7"/>
      <c r="AJ94" s="6">
        <v>0</v>
      </c>
      <c r="AK94" s="7"/>
      <c r="AL94" s="6">
        <v>0</v>
      </c>
      <c r="AM94" s="7"/>
      <c r="AP94" s="25"/>
      <c r="AQ94" s="25"/>
      <c r="AR94" s="21"/>
      <c r="AS94" s="21"/>
      <c r="AT94" s="21"/>
      <c r="AU94" s="21"/>
    </row>
    <row r="95" spans="1:47" ht="15.75" thickBot="1">
      <c r="A95" s="2"/>
      <c r="B95" s="2"/>
      <c r="C95" s="2"/>
      <c r="D95" s="2"/>
      <c r="E95" s="2"/>
      <c r="F95" s="2"/>
      <c r="G95" s="2" t="s">
        <v>89</v>
      </c>
      <c r="H95" s="8">
        <v>0</v>
      </c>
      <c r="I95" s="7"/>
      <c r="J95" s="6"/>
      <c r="K95" s="7"/>
      <c r="L95" s="8">
        <v>0</v>
      </c>
      <c r="M95" s="7"/>
      <c r="N95" s="8"/>
      <c r="O95" s="7"/>
      <c r="P95" s="8">
        <f t="shared" si="5"/>
        <v>0</v>
      </c>
      <c r="Q95" s="7"/>
      <c r="R95" s="8"/>
      <c r="S95" s="7"/>
      <c r="T95" s="8">
        <v>4249.88</v>
      </c>
      <c r="U95" s="7"/>
      <c r="V95" s="8">
        <v>70</v>
      </c>
      <c r="W95" s="7"/>
      <c r="X95" s="8">
        <v>0</v>
      </c>
      <c r="Y95" s="7"/>
      <c r="Z95" s="6"/>
      <c r="AA95" s="7"/>
      <c r="AB95" s="8">
        <v>0</v>
      </c>
      <c r="AC95" s="7"/>
      <c r="AD95" s="6"/>
      <c r="AE95" s="7"/>
      <c r="AF95" s="8">
        <v>0</v>
      </c>
      <c r="AG95" s="7"/>
      <c r="AH95" s="6"/>
      <c r="AI95" s="7"/>
      <c r="AJ95" s="8">
        <v>0</v>
      </c>
      <c r="AK95" s="7"/>
      <c r="AL95" s="8">
        <v>0</v>
      </c>
      <c r="AM95" s="7"/>
      <c r="AP95" s="25"/>
      <c r="AQ95" s="25"/>
      <c r="AR95" s="21"/>
      <c r="AS95" s="21"/>
      <c r="AT95" s="21"/>
      <c r="AU95" s="21"/>
    </row>
    <row r="96" spans="1:47">
      <c r="A96" s="2"/>
      <c r="B96" s="2"/>
      <c r="C96" s="2"/>
      <c r="D96" s="2"/>
      <c r="E96" s="2"/>
      <c r="F96" s="2" t="s">
        <v>90</v>
      </c>
      <c r="G96" s="2"/>
      <c r="H96" s="6">
        <f>ROUND(SUM(H91:H95),5)</f>
        <v>0</v>
      </c>
      <c r="I96" s="7"/>
      <c r="J96" s="6"/>
      <c r="K96" s="7"/>
      <c r="L96" s="6">
        <f>ROUND(SUM(L91:L95),5)</f>
        <v>0</v>
      </c>
      <c r="M96" s="7"/>
      <c r="N96" s="6">
        <f>ROUND(SUM(N91:N95),5)</f>
        <v>2925</v>
      </c>
      <c r="O96" s="7"/>
      <c r="P96" s="6">
        <f t="shared" si="5"/>
        <v>0</v>
      </c>
      <c r="Q96" s="7"/>
      <c r="R96" s="6">
        <f>N96</f>
        <v>2925</v>
      </c>
      <c r="S96" s="7"/>
      <c r="T96" s="6">
        <f>ROUND(SUM(T91:T95),5)</f>
        <v>8282.65</v>
      </c>
      <c r="U96" s="7"/>
      <c r="V96" s="6">
        <f>ROUND(SUM(V91:V95),5)</f>
        <v>1645</v>
      </c>
      <c r="W96" s="7"/>
      <c r="X96" s="6">
        <f>ROUND(SUM(X91:X95),5)</f>
        <v>0</v>
      </c>
      <c r="Y96" s="7"/>
      <c r="Z96" s="6"/>
      <c r="AA96" s="7"/>
      <c r="AB96" s="6">
        <f>ROUND(SUM(AB91:AB95),5)</f>
        <v>0</v>
      </c>
      <c r="AC96" s="7"/>
      <c r="AD96" s="6"/>
      <c r="AE96" s="7"/>
      <c r="AF96" s="6">
        <f>ROUND(SUM(AF91:AF95),5)</f>
        <v>0</v>
      </c>
      <c r="AG96" s="7"/>
      <c r="AH96" s="6"/>
      <c r="AI96" s="7"/>
      <c r="AJ96" s="6">
        <f>ROUND(SUM(AJ91:AJ95),5)</f>
        <v>0</v>
      </c>
      <c r="AK96" s="7"/>
      <c r="AL96" s="6">
        <f>ROUND(SUM(AL91:AL95),5)</f>
        <v>0</v>
      </c>
      <c r="AM96" s="7"/>
      <c r="AP96" s="25"/>
      <c r="AQ96" s="25"/>
      <c r="AR96" s="21"/>
      <c r="AS96" s="21"/>
      <c r="AT96" s="21"/>
      <c r="AU96" s="21"/>
    </row>
    <row r="97" spans="1:50" ht="28.9" customHeight="1">
      <c r="A97" s="2"/>
      <c r="B97" s="2"/>
      <c r="C97" s="2"/>
      <c r="D97" s="2"/>
      <c r="E97" s="2"/>
      <c r="F97" s="2" t="s">
        <v>91</v>
      </c>
      <c r="G97" s="2"/>
      <c r="H97" s="6">
        <v>0</v>
      </c>
      <c r="I97" s="7"/>
      <c r="J97" s="6"/>
      <c r="K97" s="7"/>
      <c r="L97" s="6">
        <v>0</v>
      </c>
      <c r="M97" s="7"/>
      <c r="N97" s="6"/>
      <c r="O97" s="7"/>
      <c r="P97" s="6">
        <f t="shared" si="5"/>
        <v>0</v>
      </c>
      <c r="Q97" s="7"/>
      <c r="R97" s="6"/>
      <c r="S97" s="7"/>
      <c r="T97" s="6">
        <v>262.67</v>
      </c>
      <c r="U97" s="7"/>
      <c r="V97" s="6"/>
      <c r="W97" s="7"/>
      <c r="X97" s="6">
        <v>0</v>
      </c>
      <c r="Y97" s="7"/>
      <c r="Z97" s="6"/>
      <c r="AA97" s="7"/>
      <c r="AB97" s="6">
        <v>0</v>
      </c>
      <c r="AC97" s="7"/>
      <c r="AD97" s="6"/>
      <c r="AE97" s="7"/>
      <c r="AF97" s="6">
        <v>0</v>
      </c>
      <c r="AG97" s="7"/>
      <c r="AH97" s="6"/>
      <c r="AI97" s="7"/>
      <c r="AJ97" s="6">
        <v>0</v>
      </c>
      <c r="AK97" s="7"/>
      <c r="AL97" s="6">
        <v>0</v>
      </c>
      <c r="AM97" s="7"/>
      <c r="AP97" s="25"/>
      <c r="AQ97" s="25"/>
      <c r="AR97" s="21"/>
      <c r="AS97" s="21"/>
      <c r="AT97" s="21"/>
      <c r="AU97" s="21"/>
    </row>
    <row r="98" spans="1:50">
      <c r="A98" s="2"/>
      <c r="B98" s="2"/>
      <c r="C98" s="2"/>
      <c r="D98" s="2"/>
      <c r="E98" s="2"/>
      <c r="F98" s="2" t="s">
        <v>92</v>
      </c>
      <c r="G98" s="2"/>
      <c r="H98" s="6">
        <v>0</v>
      </c>
      <c r="I98" s="7"/>
      <c r="J98" s="6"/>
      <c r="K98" s="7"/>
      <c r="L98" s="6">
        <v>0</v>
      </c>
      <c r="M98" s="7"/>
      <c r="N98" s="6"/>
      <c r="O98" s="7"/>
      <c r="P98" s="6">
        <f t="shared" si="5"/>
        <v>0</v>
      </c>
      <c r="Q98" s="7"/>
      <c r="R98" s="6"/>
      <c r="S98" s="7"/>
      <c r="T98" s="6">
        <v>648.66</v>
      </c>
      <c r="U98" s="7"/>
      <c r="V98" s="6"/>
      <c r="W98" s="7"/>
      <c r="X98" s="6">
        <v>0</v>
      </c>
      <c r="Y98" s="7"/>
      <c r="Z98" s="6"/>
      <c r="AA98" s="7"/>
      <c r="AB98" s="6">
        <v>0</v>
      </c>
      <c r="AC98" s="7"/>
      <c r="AD98" s="6"/>
      <c r="AE98" s="7"/>
      <c r="AF98" s="6">
        <v>0</v>
      </c>
      <c r="AG98" s="7"/>
      <c r="AH98" s="6"/>
      <c r="AI98" s="7"/>
      <c r="AJ98" s="6">
        <v>0</v>
      </c>
      <c r="AK98" s="7"/>
      <c r="AL98" s="6">
        <v>0</v>
      </c>
      <c r="AM98" s="7"/>
      <c r="AP98" s="25"/>
      <c r="AQ98" s="25"/>
      <c r="AR98" s="21"/>
      <c r="AS98" s="21"/>
      <c r="AT98" s="21"/>
      <c r="AU98" s="21"/>
    </row>
    <row r="99" spans="1:50">
      <c r="A99" s="2"/>
      <c r="B99" s="2"/>
      <c r="C99" s="2"/>
      <c r="D99" s="2"/>
      <c r="E99" s="2"/>
      <c r="F99" s="2" t="s">
        <v>93</v>
      </c>
      <c r="G99" s="2"/>
      <c r="H99" s="6">
        <v>0</v>
      </c>
      <c r="I99" s="7"/>
      <c r="J99" s="6"/>
      <c r="K99" s="7"/>
      <c r="L99" s="6">
        <v>121.93</v>
      </c>
      <c r="M99" s="7"/>
      <c r="N99" s="6"/>
      <c r="O99" s="7"/>
      <c r="P99" s="6">
        <f t="shared" si="5"/>
        <v>121.93</v>
      </c>
      <c r="Q99" s="7"/>
      <c r="R99" s="6">
        <f t="shared" ref="R99:R105" si="6">N99</f>
        <v>0</v>
      </c>
      <c r="S99" s="7"/>
      <c r="T99" s="6">
        <v>1146.0899999999999</v>
      </c>
      <c r="U99" s="7"/>
      <c r="V99" s="6">
        <v>1000</v>
      </c>
      <c r="W99" s="7"/>
      <c r="X99" s="6">
        <v>0</v>
      </c>
      <c r="Y99" s="7"/>
      <c r="Z99" s="6"/>
      <c r="AA99" s="7"/>
      <c r="AB99" s="6">
        <v>467.83</v>
      </c>
      <c r="AC99" s="7"/>
      <c r="AD99" s="6">
        <v>500</v>
      </c>
      <c r="AE99" s="7"/>
      <c r="AF99" s="6">
        <v>0</v>
      </c>
      <c r="AG99" s="7"/>
      <c r="AH99" s="6"/>
      <c r="AI99" s="7"/>
      <c r="AJ99" s="6">
        <v>0</v>
      </c>
      <c r="AK99" s="7"/>
      <c r="AL99" s="6">
        <v>0</v>
      </c>
      <c r="AM99" s="7"/>
      <c r="AP99" s="25"/>
      <c r="AQ99" s="25"/>
      <c r="AR99" s="21"/>
      <c r="AS99" s="21"/>
      <c r="AT99" s="21"/>
      <c r="AU99" s="21"/>
    </row>
    <row r="100" spans="1:50">
      <c r="A100" s="2"/>
      <c r="B100" s="2"/>
      <c r="C100" s="2"/>
      <c r="D100" s="2"/>
      <c r="E100" s="2"/>
      <c r="F100" s="2" t="s">
        <v>94</v>
      </c>
      <c r="G100" s="2"/>
      <c r="H100" s="6">
        <v>0</v>
      </c>
      <c r="I100" s="7"/>
      <c r="J100" s="6"/>
      <c r="K100" s="7"/>
      <c r="L100" s="6">
        <v>0</v>
      </c>
      <c r="M100" s="7"/>
      <c r="N100" s="6"/>
      <c r="O100" s="7"/>
      <c r="P100" s="6">
        <f t="shared" si="5"/>
        <v>0</v>
      </c>
      <c r="Q100" s="7"/>
      <c r="R100" s="6">
        <f t="shared" si="6"/>
        <v>0</v>
      </c>
      <c r="S100" s="7"/>
      <c r="T100" s="6">
        <v>1668.48</v>
      </c>
      <c r="U100" s="7"/>
      <c r="V100" s="6">
        <v>500</v>
      </c>
      <c r="W100" s="7"/>
      <c r="X100" s="6">
        <v>0</v>
      </c>
      <c r="Y100" s="7"/>
      <c r="Z100" s="6"/>
      <c r="AA100" s="7"/>
      <c r="AB100" s="6">
        <v>0</v>
      </c>
      <c r="AC100" s="7"/>
      <c r="AD100" s="6"/>
      <c r="AE100" s="7"/>
      <c r="AF100" s="6">
        <v>0</v>
      </c>
      <c r="AG100" s="7"/>
      <c r="AH100" s="6"/>
      <c r="AI100" s="7"/>
      <c r="AJ100" s="6">
        <v>0</v>
      </c>
      <c r="AK100" s="7"/>
      <c r="AL100" s="6">
        <v>0</v>
      </c>
      <c r="AM100" s="7"/>
      <c r="AP100" s="25"/>
      <c r="AQ100" s="25"/>
      <c r="AR100" s="21"/>
      <c r="AS100" s="21"/>
      <c r="AT100" s="21"/>
      <c r="AU100" s="21"/>
    </row>
    <row r="101" spans="1:50">
      <c r="A101" s="2"/>
      <c r="B101" s="2"/>
      <c r="C101" s="2"/>
      <c r="D101" s="2"/>
      <c r="E101" s="2"/>
      <c r="F101" s="2" t="s">
        <v>95</v>
      </c>
      <c r="G101" s="2"/>
      <c r="H101" s="6">
        <v>0</v>
      </c>
      <c r="I101" s="7"/>
      <c r="J101" s="6"/>
      <c r="K101" s="7"/>
      <c r="L101" s="6">
        <v>0</v>
      </c>
      <c r="M101" s="7"/>
      <c r="N101" s="6"/>
      <c r="O101" s="7"/>
      <c r="P101" s="6">
        <f t="shared" si="5"/>
        <v>0</v>
      </c>
      <c r="Q101" s="7"/>
      <c r="R101" s="6">
        <f t="shared" si="6"/>
        <v>0</v>
      </c>
      <c r="S101" s="7"/>
      <c r="T101" s="6">
        <v>73.53</v>
      </c>
      <c r="U101" s="7"/>
      <c r="V101" s="6">
        <v>4000</v>
      </c>
      <c r="W101" s="7"/>
      <c r="X101" s="6">
        <v>0</v>
      </c>
      <c r="Y101" s="7"/>
      <c r="Z101" s="6"/>
      <c r="AA101" s="7"/>
      <c r="AB101" s="6">
        <v>0</v>
      </c>
      <c r="AC101" s="7"/>
      <c r="AD101" s="6"/>
      <c r="AE101" s="7"/>
      <c r="AF101" s="6">
        <v>0</v>
      </c>
      <c r="AG101" s="7"/>
      <c r="AH101" s="6"/>
      <c r="AI101" s="7"/>
      <c r="AJ101" s="6">
        <v>0</v>
      </c>
      <c r="AK101" s="7"/>
      <c r="AL101" s="6">
        <v>0</v>
      </c>
      <c r="AM101" s="7"/>
      <c r="AO101" s="25">
        <v>8000</v>
      </c>
      <c r="AP101" s="25"/>
      <c r="AQ101" s="25"/>
      <c r="AR101" s="21"/>
      <c r="AS101" s="21">
        <v>8000</v>
      </c>
      <c r="AT101" s="21"/>
      <c r="AU101" s="21">
        <v>0</v>
      </c>
      <c r="AW101" t="s">
        <v>219</v>
      </c>
    </row>
    <row r="102" spans="1:50">
      <c r="A102" s="2"/>
      <c r="B102" s="2"/>
      <c r="C102" s="2"/>
      <c r="D102" s="2"/>
      <c r="E102" s="2"/>
      <c r="F102" s="2" t="s">
        <v>96</v>
      </c>
      <c r="G102" s="2"/>
      <c r="H102" s="6">
        <v>0</v>
      </c>
      <c r="I102" s="7"/>
      <c r="J102" s="6"/>
      <c r="K102" s="7"/>
      <c r="L102" s="6">
        <v>0</v>
      </c>
      <c r="M102" s="7"/>
      <c r="N102" s="6"/>
      <c r="O102" s="7"/>
      <c r="P102" s="6">
        <f t="shared" si="5"/>
        <v>0</v>
      </c>
      <c r="Q102" s="7"/>
      <c r="R102" s="6">
        <f t="shared" si="6"/>
        <v>0</v>
      </c>
      <c r="S102" s="7"/>
      <c r="T102" s="6">
        <v>0</v>
      </c>
      <c r="U102" s="7"/>
      <c r="V102" s="6">
        <v>3500</v>
      </c>
      <c r="W102" s="7"/>
      <c r="X102" s="6">
        <v>0</v>
      </c>
      <c r="Y102" s="7"/>
      <c r="Z102" s="6"/>
      <c r="AA102" s="7"/>
      <c r="AB102" s="6">
        <v>0</v>
      </c>
      <c r="AC102" s="7"/>
      <c r="AD102" s="6"/>
      <c r="AE102" s="7"/>
      <c r="AF102" s="6">
        <v>0</v>
      </c>
      <c r="AG102" s="7"/>
      <c r="AH102" s="6"/>
      <c r="AI102" s="7"/>
      <c r="AJ102" s="6">
        <v>0</v>
      </c>
      <c r="AK102" s="7"/>
      <c r="AL102" s="6">
        <v>0</v>
      </c>
      <c r="AM102" s="7"/>
      <c r="AP102" s="25"/>
      <c r="AQ102" s="25"/>
      <c r="AR102" s="21"/>
      <c r="AS102" s="21"/>
      <c r="AT102" s="21"/>
      <c r="AU102" s="21"/>
      <c r="AX102" t="s">
        <v>226</v>
      </c>
    </row>
    <row r="103" spans="1:50">
      <c r="A103" s="2"/>
      <c r="B103" s="2"/>
      <c r="C103" s="2"/>
      <c r="D103" s="2"/>
      <c r="E103" s="2"/>
      <c r="F103" s="2" t="s">
        <v>97</v>
      </c>
      <c r="G103" s="2"/>
      <c r="H103" s="6">
        <v>0</v>
      </c>
      <c r="I103" s="7"/>
      <c r="J103" s="6"/>
      <c r="K103" s="7"/>
      <c r="L103" s="6">
        <v>10.8</v>
      </c>
      <c r="M103" s="7"/>
      <c r="N103" s="6"/>
      <c r="O103" s="7"/>
      <c r="P103" s="6">
        <f t="shared" si="5"/>
        <v>10.8</v>
      </c>
      <c r="Q103" s="7"/>
      <c r="R103" s="6">
        <f t="shared" si="6"/>
        <v>0</v>
      </c>
      <c r="S103" s="7"/>
      <c r="T103" s="6">
        <v>3834.46</v>
      </c>
      <c r="U103" s="7"/>
      <c r="V103" s="6">
        <v>500</v>
      </c>
      <c r="W103" s="7"/>
      <c r="X103" s="6">
        <v>0</v>
      </c>
      <c r="Y103" s="7"/>
      <c r="Z103" s="6"/>
      <c r="AA103" s="7"/>
      <c r="AB103" s="6">
        <v>0</v>
      </c>
      <c r="AC103" s="7"/>
      <c r="AD103" s="6"/>
      <c r="AE103" s="7"/>
      <c r="AF103" s="6">
        <v>0</v>
      </c>
      <c r="AG103" s="7"/>
      <c r="AH103" s="6"/>
      <c r="AI103" s="7"/>
      <c r="AJ103" s="6">
        <v>0</v>
      </c>
      <c r="AK103" s="7"/>
      <c r="AL103" s="6">
        <v>0</v>
      </c>
      <c r="AM103" s="7"/>
      <c r="AP103" s="25"/>
      <c r="AQ103" s="25"/>
      <c r="AR103" s="21"/>
      <c r="AS103" s="21"/>
      <c r="AT103" s="21"/>
      <c r="AU103" s="21"/>
    </row>
    <row r="104" spans="1:50" ht="15.75" thickBot="1">
      <c r="A104" s="2"/>
      <c r="B104" s="2"/>
      <c r="C104" s="2"/>
      <c r="D104" s="2"/>
      <c r="E104" s="2"/>
      <c r="F104" s="2" t="s">
        <v>98</v>
      </c>
      <c r="G104" s="2"/>
      <c r="H104" s="8">
        <v>0</v>
      </c>
      <c r="I104" s="7"/>
      <c r="J104" s="6"/>
      <c r="K104" s="7"/>
      <c r="L104" s="8">
        <v>1375.55</v>
      </c>
      <c r="M104" s="7"/>
      <c r="N104" s="8"/>
      <c r="O104" s="7"/>
      <c r="P104" s="8">
        <f t="shared" si="5"/>
        <v>1375.55</v>
      </c>
      <c r="Q104" s="7"/>
      <c r="R104" s="8">
        <f t="shared" si="6"/>
        <v>0</v>
      </c>
      <c r="S104" s="7"/>
      <c r="T104" s="8">
        <v>0</v>
      </c>
      <c r="U104" s="7"/>
      <c r="V104" s="8">
        <v>1050</v>
      </c>
      <c r="W104" s="7"/>
      <c r="X104" s="8">
        <v>0</v>
      </c>
      <c r="Y104" s="7"/>
      <c r="Z104" s="6"/>
      <c r="AA104" s="7"/>
      <c r="AB104" s="8">
        <v>0</v>
      </c>
      <c r="AC104" s="7"/>
      <c r="AD104" s="6"/>
      <c r="AE104" s="7"/>
      <c r="AF104" s="8">
        <v>0</v>
      </c>
      <c r="AG104" s="7"/>
      <c r="AH104" s="6"/>
      <c r="AI104" s="7"/>
      <c r="AJ104" s="8">
        <v>0</v>
      </c>
      <c r="AK104" s="7"/>
      <c r="AL104" s="8">
        <v>0</v>
      </c>
      <c r="AM104" s="7"/>
      <c r="AP104" s="25"/>
      <c r="AQ104" s="25"/>
      <c r="AR104" s="21"/>
      <c r="AS104" s="21"/>
      <c r="AT104" s="21"/>
      <c r="AU104" s="21"/>
    </row>
    <row r="105" spans="1:50">
      <c r="A105" s="2"/>
      <c r="B105" s="2"/>
      <c r="C105" s="2"/>
      <c r="D105" s="2"/>
      <c r="E105" s="2" t="s">
        <v>99</v>
      </c>
      <c r="F105" s="2"/>
      <c r="G105" s="2"/>
      <c r="H105" s="6">
        <f>ROUND(SUM(H88:H90)+SUM(H96:H104),5)</f>
        <v>0</v>
      </c>
      <c r="I105" s="7"/>
      <c r="J105" s="6"/>
      <c r="K105" s="7"/>
      <c r="L105" s="6">
        <f>ROUND(SUM(L88:L90)+SUM(L96:L104),5)</f>
        <v>1508.28</v>
      </c>
      <c r="M105" s="7"/>
      <c r="N105" s="6">
        <f>ROUND(SUM(N88:N90)+SUM(N96:N104),5)</f>
        <v>12925</v>
      </c>
      <c r="O105" s="7"/>
      <c r="P105" s="6">
        <f t="shared" si="5"/>
        <v>1508.28</v>
      </c>
      <c r="Q105" s="7"/>
      <c r="R105" s="6">
        <f t="shared" si="6"/>
        <v>12925</v>
      </c>
      <c r="S105" s="7"/>
      <c r="T105" s="6">
        <f>ROUND(SUM(T88:T90)+SUM(T96:T104),5)</f>
        <v>16085.84</v>
      </c>
      <c r="U105" s="7"/>
      <c r="V105" s="6">
        <f>ROUND(SUM(V88:V90)+SUM(V96:V104),5)</f>
        <v>14695</v>
      </c>
      <c r="W105" s="7"/>
      <c r="X105" s="6">
        <f>ROUND(SUM(X88:X90)+SUM(X96:X104),5)</f>
        <v>0</v>
      </c>
      <c r="Y105" s="7"/>
      <c r="Z105" s="6"/>
      <c r="AA105" s="7"/>
      <c r="AB105" s="6">
        <f>ROUND(SUM(AB88:AB90)+SUM(AB96:AB104),5)</f>
        <v>467.83</v>
      </c>
      <c r="AC105" s="7"/>
      <c r="AD105" s="6"/>
      <c r="AE105" s="7"/>
      <c r="AF105" s="6">
        <f>ROUND(SUM(AF88:AF90)+SUM(AF96:AF104),5)</f>
        <v>0</v>
      </c>
      <c r="AG105" s="7"/>
      <c r="AH105" s="6"/>
      <c r="AI105" s="7"/>
      <c r="AJ105" s="6">
        <f>ROUND(SUM(AJ88:AJ90)+SUM(AJ96:AJ104),5)</f>
        <v>0</v>
      </c>
      <c r="AK105" s="7"/>
      <c r="AL105" s="6">
        <f>ROUND(SUM(AL88:AL90)+SUM(AL96:AL104),5)</f>
        <v>0</v>
      </c>
      <c r="AM105" s="7"/>
      <c r="AO105" s="25">
        <v>8000</v>
      </c>
      <c r="AP105" s="25"/>
      <c r="AQ105" s="25"/>
      <c r="AR105" s="21"/>
      <c r="AS105" s="21">
        <v>7400</v>
      </c>
      <c r="AT105" s="21"/>
      <c r="AU105" s="21">
        <v>1500</v>
      </c>
    </row>
    <row r="106" spans="1:50" ht="28.9" customHeight="1">
      <c r="A106" s="2"/>
      <c r="B106" s="2"/>
      <c r="C106" s="2"/>
      <c r="D106" s="2"/>
      <c r="E106" s="2" t="s">
        <v>100</v>
      </c>
      <c r="F106" s="2"/>
      <c r="G106" s="2"/>
      <c r="H106" s="6"/>
      <c r="I106" s="7"/>
      <c r="J106" s="6"/>
      <c r="K106" s="7"/>
      <c r="L106" s="6"/>
      <c r="M106" s="7"/>
      <c r="N106" s="6"/>
      <c r="O106" s="7"/>
      <c r="P106" s="6"/>
      <c r="Q106" s="7"/>
      <c r="R106" s="6"/>
      <c r="S106" s="7"/>
      <c r="T106" s="6"/>
      <c r="U106" s="7"/>
      <c r="V106" s="6"/>
      <c r="W106" s="7"/>
      <c r="X106" s="6"/>
      <c r="Y106" s="7"/>
      <c r="Z106" s="6"/>
      <c r="AA106" s="7"/>
      <c r="AB106" s="6"/>
      <c r="AC106" s="7"/>
      <c r="AD106" s="6"/>
      <c r="AE106" s="7"/>
      <c r="AF106" s="6"/>
      <c r="AG106" s="7"/>
      <c r="AH106" s="6"/>
      <c r="AI106" s="7"/>
      <c r="AJ106" s="6"/>
      <c r="AK106" s="7"/>
      <c r="AL106" s="6"/>
      <c r="AM106" s="7"/>
      <c r="AP106" s="25"/>
      <c r="AQ106" s="25"/>
      <c r="AR106" s="21"/>
      <c r="AS106" s="21"/>
      <c r="AT106" s="21"/>
      <c r="AU106" s="21"/>
    </row>
    <row r="107" spans="1:50" ht="15.75" thickBot="1">
      <c r="A107" s="2"/>
      <c r="B107" s="2"/>
      <c r="C107" s="2"/>
      <c r="D107" s="2"/>
      <c r="E107" s="2"/>
      <c r="F107" s="2" t="s">
        <v>101</v>
      </c>
      <c r="G107" s="2"/>
      <c r="H107" s="8">
        <v>0</v>
      </c>
      <c r="I107" s="7"/>
      <c r="J107" s="6"/>
      <c r="K107" s="7"/>
      <c r="L107" s="8">
        <v>0</v>
      </c>
      <c r="M107" s="7"/>
      <c r="N107" s="6"/>
      <c r="O107" s="7"/>
      <c r="P107" s="8">
        <f>L107</f>
        <v>0</v>
      </c>
      <c r="Q107" s="7"/>
      <c r="R107" s="6"/>
      <c r="S107" s="7"/>
      <c r="T107" s="8">
        <v>0</v>
      </c>
      <c r="U107" s="7"/>
      <c r="V107" s="6"/>
      <c r="W107" s="7"/>
      <c r="X107" s="8">
        <v>0</v>
      </c>
      <c r="Y107" s="7"/>
      <c r="Z107" s="6"/>
      <c r="AA107" s="7"/>
      <c r="AB107" s="8">
        <v>508</v>
      </c>
      <c r="AC107" s="7"/>
      <c r="AD107" s="8">
        <v>2000</v>
      </c>
      <c r="AE107" s="7"/>
      <c r="AF107" s="8">
        <v>0</v>
      </c>
      <c r="AG107" s="7"/>
      <c r="AH107" s="6"/>
      <c r="AI107" s="7"/>
      <c r="AJ107" s="8">
        <v>0</v>
      </c>
      <c r="AK107" s="7"/>
      <c r="AL107" s="8">
        <v>0</v>
      </c>
      <c r="AM107" s="7"/>
      <c r="AO107" s="25">
        <v>4000</v>
      </c>
      <c r="AP107" s="25"/>
      <c r="AQ107" s="25"/>
      <c r="AR107" s="21"/>
      <c r="AS107" s="21">
        <v>4000</v>
      </c>
      <c r="AT107" s="21"/>
      <c r="AU107" s="21">
        <v>2600</v>
      </c>
    </row>
    <row r="108" spans="1:50">
      <c r="A108" s="2"/>
      <c r="B108" s="2"/>
      <c r="C108" s="2"/>
      <c r="D108" s="2"/>
      <c r="E108" s="2" t="s">
        <v>102</v>
      </c>
      <c r="F108" s="2"/>
      <c r="G108" s="2"/>
      <c r="H108" s="6">
        <f>ROUND(SUM(H106:H107),5)</f>
        <v>0</v>
      </c>
      <c r="I108" s="7"/>
      <c r="J108" s="6"/>
      <c r="K108" s="7"/>
      <c r="L108" s="6">
        <f>ROUND(SUM(L106:L107),5)</f>
        <v>0</v>
      </c>
      <c r="M108" s="7"/>
      <c r="N108" s="6"/>
      <c r="O108" s="7"/>
      <c r="P108" s="6">
        <f>L108</f>
        <v>0</v>
      </c>
      <c r="Q108" s="7"/>
      <c r="R108" s="6"/>
      <c r="S108" s="7"/>
      <c r="T108" s="6">
        <f>ROUND(SUM(T106:T107),5)</f>
        <v>0</v>
      </c>
      <c r="U108" s="7"/>
      <c r="V108" s="6"/>
      <c r="W108" s="7"/>
      <c r="X108" s="6">
        <f>ROUND(SUM(X106:X107),5)</f>
        <v>0</v>
      </c>
      <c r="Y108" s="7"/>
      <c r="Z108" s="6"/>
      <c r="AA108" s="7"/>
      <c r="AB108" s="6">
        <f>ROUND(SUM(AB106:AB107),5)</f>
        <v>508</v>
      </c>
      <c r="AC108" s="7"/>
      <c r="AD108" s="6">
        <f>ROUND(SUM(AD106:AD107),5)</f>
        <v>2000</v>
      </c>
      <c r="AE108" s="7"/>
      <c r="AF108" s="6">
        <f>ROUND(SUM(AF106:AF107),5)</f>
        <v>0</v>
      </c>
      <c r="AG108" s="7"/>
      <c r="AH108" s="6"/>
      <c r="AI108" s="7"/>
      <c r="AJ108" s="6">
        <f>ROUND(SUM(AJ106:AJ107),5)</f>
        <v>0</v>
      </c>
      <c r="AK108" s="7"/>
      <c r="AL108" s="6">
        <f>ROUND(SUM(AL106:AL107),5)</f>
        <v>0</v>
      </c>
      <c r="AM108" s="7"/>
      <c r="AP108" s="25"/>
      <c r="AQ108" s="25"/>
      <c r="AR108" s="21"/>
      <c r="AS108" s="21"/>
      <c r="AT108" s="21"/>
      <c r="AU108" s="21"/>
    </row>
    <row r="109" spans="1:50" ht="28.9" customHeight="1">
      <c r="A109" s="2"/>
      <c r="B109" s="2"/>
      <c r="C109" s="2"/>
      <c r="D109" s="2"/>
      <c r="E109" s="2" t="s">
        <v>103</v>
      </c>
      <c r="F109" s="2"/>
      <c r="G109" s="2"/>
      <c r="H109" s="6"/>
      <c r="I109" s="7"/>
      <c r="J109" s="6"/>
      <c r="K109" s="7"/>
      <c r="L109" s="6"/>
      <c r="M109" s="7"/>
      <c r="N109" s="6"/>
      <c r="O109" s="7"/>
      <c r="P109" s="6"/>
      <c r="Q109" s="7"/>
      <c r="R109" s="6"/>
      <c r="S109" s="7"/>
      <c r="T109" s="6"/>
      <c r="U109" s="7"/>
      <c r="V109" s="6"/>
      <c r="W109" s="7"/>
      <c r="X109" s="6"/>
      <c r="Y109" s="7"/>
      <c r="Z109" s="6"/>
      <c r="AA109" s="7"/>
      <c r="AB109" s="6"/>
      <c r="AC109" s="7"/>
      <c r="AD109" s="6"/>
      <c r="AE109" s="7"/>
      <c r="AF109" s="6"/>
      <c r="AG109" s="7"/>
      <c r="AH109" s="6"/>
      <c r="AI109" s="7"/>
      <c r="AJ109" s="6"/>
      <c r="AK109" s="7"/>
      <c r="AL109" s="6"/>
      <c r="AM109" s="7"/>
      <c r="AP109" s="25"/>
      <c r="AQ109" s="25"/>
      <c r="AR109" s="21"/>
      <c r="AS109" s="21"/>
      <c r="AT109" s="21"/>
      <c r="AU109" s="21"/>
    </row>
    <row r="110" spans="1:50">
      <c r="A110" s="2"/>
      <c r="B110" s="2"/>
      <c r="C110" s="2"/>
      <c r="D110" s="2"/>
      <c r="E110" s="2"/>
      <c r="F110" s="2" t="s">
        <v>104</v>
      </c>
      <c r="G110" s="2"/>
      <c r="H110" s="6">
        <v>0</v>
      </c>
      <c r="I110" s="7"/>
      <c r="J110" s="6"/>
      <c r="K110" s="7"/>
      <c r="L110" s="6">
        <v>0</v>
      </c>
      <c r="M110" s="7"/>
      <c r="N110" s="6"/>
      <c r="O110" s="7"/>
      <c r="P110" s="6">
        <f t="shared" ref="P110:P118" si="7">L110</f>
        <v>0</v>
      </c>
      <c r="Q110" s="7"/>
      <c r="R110" s="6"/>
      <c r="S110" s="7"/>
      <c r="T110" s="6">
        <v>174.44</v>
      </c>
      <c r="U110" s="7"/>
      <c r="V110" s="6"/>
      <c r="W110" s="7"/>
      <c r="X110" s="6">
        <v>0</v>
      </c>
      <c r="Y110" s="7"/>
      <c r="Z110" s="6"/>
      <c r="AA110" s="7"/>
      <c r="AB110" s="6">
        <v>0</v>
      </c>
      <c r="AC110" s="7"/>
      <c r="AD110" s="6"/>
      <c r="AE110" s="7"/>
      <c r="AF110" s="6">
        <v>0</v>
      </c>
      <c r="AG110" s="7"/>
      <c r="AH110" s="6">
        <v>0</v>
      </c>
      <c r="AI110" s="7"/>
      <c r="AJ110" s="6">
        <v>0</v>
      </c>
      <c r="AK110" s="7"/>
      <c r="AL110" s="6">
        <v>0</v>
      </c>
      <c r="AM110" s="7"/>
      <c r="AP110" s="25"/>
      <c r="AQ110" s="25"/>
      <c r="AR110" s="21"/>
      <c r="AS110" s="21"/>
      <c r="AT110" s="21"/>
      <c r="AU110" s="21"/>
    </row>
    <row r="111" spans="1:50">
      <c r="A111" s="2"/>
      <c r="B111" s="2"/>
      <c r="C111" s="2"/>
      <c r="D111" s="2"/>
      <c r="E111" s="2"/>
      <c r="F111" s="2" t="s">
        <v>105</v>
      </c>
      <c r="G111" s="2"/>
      <c r="H111" s="6">
        <v>0</v>
      </c>
      <c r="I111" s="7"/>
      <c r="J111" s="6"/>
      <c r="K111" s="7"/>
      <c r="L111" s="6">
        <v>0</v>
      </c>
      <c r="M111" s="7"/>
      <c r="N111" s="6"/>
      <c r="O111" s="7"/>
      <c r="P111" s="6">
        <f t="shared" si="7"/>
        <v>0</v>
      </c>
      <c r="Q111" s="7"/>
      <c r="R111" s="6"/>
      <c r="S111" s="7"/>
      <c r="T111" s="6">
        <v>0</v>
      </c>
      <c r="U111" s="7"/>
      <c r="V111" s="6"/>
      <c r="W111" s="7"/>
      <c r="X111" s="6">
        <v>0</v>
      </c>
      <c r="Y111" s="7"/>
      <c r="Z111" s="6"/>
      <c r="AA111" s="7"/>
      <c r="AB111" s="6">
        <v>0</v>
      </c>
      <c r="AC111" s="7"/>
      <c r="AD111" s="6"/>
      <c r="AE111" s="7"/>
      <c r="AF111" s="6">
        <v>0</v>
      </c>
      <c r="AG111" s="7"/>
      <c r="AH111" s="6">
        <v>100</v>
      </c>
      <c r="AI111" s="7"/>
      <c r="AJ111" s="6">
        <v>0</v>
      </c>
      <c r="AK111" s="7"/>
      <c r="AL111" s="6">
        <v>0</v>
      </c>
      <c r="AM111" s="7"/>
      <c r="AP111" s="25"/>
      <c r="AQ111" s="25"/>
      <c r="AR111" s="21"/>
      <c r="AS111" s="21"/>
      <c r="AT111" s="21"/>
      <c r="AU111" s="21"/>
    </row>
    <row r="112" spans="1:50">
      <c r="A112" s="2"/>
      <c r="B112" s="2"/>
      <c r="C112" s="2"/>
      <c r="D112" s="2"/>
      <c r="E112" s="2"/>
      <c r="F112" s="2" t="s">
        <v>106</v>
      </c>
      <c r="G112" s="2"/>
      <c r="H112" s="6">
        <v>0</v>
      </c>
      <c r="I112" s="7"/>
      <c r="J112" s="6"/>
      <c r="K112" s="7"/>
      <c r="L112" s="6">
        <v>0</v>
      </c>
      <c r="M112" s="7"/>
      <c r="N112" s="6"/>
      <c r="O112" s="7"/>
      <c r="P112" s="6">
        <f t="shared" si="7"/>
        <v>0</v>
      </c>
      <c r="Q112" s="7"/>
      <c r="R112" s="6"/>
      <c r="S112" s="7"/>
      <c r="T112" s="6">
        <v>0</v>
      </c>
      <c r="U112" s="7"/>
      <c r="V112" s="6"/>
      <c r="W112" s="7"/>
      <c r="X112" s="6">
        <v>0</v>
      </c>
      <c r="Y112" s="7"/>
      <c r="Z112" s="6"/>
      <c r="AA112" s="7"/>
      <c r="AB112" s="6">
        <v>0</v>
      </c>
      <c r="AC112" s="7"/>
      <c r="AD112" s="6"/>
      <c r="AE112" s="7"/>
      <c r="AF112" s="6">
        <v>88</v>
      </c>
      <c r="AG112" s="7"/>
      <c r="AH112" s="6">
        <v>200</v>
      </c>
      <c r="AI112" s="7"/>
      <c r="AJ112" s="6">
        <v>0</v>
      </c>
      <c r="AK112" s="7"/>
      <c r="AL112" s="6">
        <v>0</v>
      </c>
      <c r="AM112" s="7"/>
      <c r="AO112" s="25">
        <v>1000</v>
      </c>
      <c r="AP112" s="25"/>
      <c r="AQ112" s="25"/>
      <c r="AR112" s="21"/>
      <c r="AS112" s="21"/>
      <c r="AT112" s="21"/>
      <c r="AU112" s="21">
        <v>1000</v>
      </c>
    </row>
    <row r="113" spans="1:47">
      <c r="A113" s="2"/>
      <c r="B113" s="2"/>
      <c r="C113" s="2"/>
      <c r="D113" s="2"/>
      <c r="E113" s="2"/>
      <c r="F113" s="2" t="s">
        <v>107</v>
      </c>
      <c r="G113" s="2"/>
      <c r="H113" s="6">
        <v>0</v>
      </c>
      <c r="I113" s="7"/>
      <c r="J113" s="6">
        <v>1400</v>
      </c>
      <c r="K113" s="7"/>
      <c r="L113" s="6">
        <v>0</v>
      </c>
      <c r="M113" s="7"/>
      <c r="N113" s="6"/>
      <c r="O113" s="7"/>
      <c r="P113" s="6">
        <f t="shared" si="7"/>
        <v>0</v>
      </c>
      <c r="Q113" s="7"/>
      <c r="R113" s="6"/>
      <c r="S113" s="7"/>
      <c r="T113" s="6">
        <v>0</v>
      </c>
      <c r="U113" s="7"/>
      <c r="V113" s="6"/>
      <c r="W113" s="7"/>
      <c r="X113" s="6">
        <v>0</v>
      </c>
      <c r="Y113" s="7"/>
      <c r="Z113" s="6"/>
      <c r="AA113" s="7"/>
      <c r="AB113" s="6">
        <v>0</v>
      </c>
      <c r="AC113" s="7"/>
      <c r="AD113" s="6"/>
      <c r="AE113" s="7"/>
      <c r="AF113" s="6">
        <v>26907.759999999998</v>
      </c>
      <c r="AG113" s="7"/>
      <c r="AH113" s="6">
        <v>30000</v>
      </c>
      <c r="AI113" s="7"/>
      <c r="AJ113" s="6">
        <v>0</v>
      </c>
      <c r="AK113" s="7"/>
      <c r="AL113" s="6">
        <v>0</v>
      </c>
      <c r="AM113" s="7"/>
      <c r="AO113" s="25">
        <v>5000</v>
      </c>
      <c r="AP113" s="25"/>
      <c r="AQ113" s="25"/>
      <c r="AR113" s="21"/>
      <c r="AS113" s="21">
        <v>7800</v>
      </c>
      <c r="AT113" s="21"/>
      <c r="AU113" s="21">
        <v>2700</v>
      </c>
    </row>
    <row r="114" spans="1:47">
      <c r="A114" s="2"/>
      <c r="B114" s="2"/>
      <c r="C114" s="2"/>
      <c r="D114" s="2"/>
      <c r="E114" s="2"/>
      <c r="F114" s="2" t="s">
        <v>108</v>
      </c>
      <c r="G114" s="2"/>
      <c r="H114" s="6">
        <v>0</v>
      </c>
      <c r="I114" s="7"/>
      <c r="J114" s="6"/>
      <c r="K114" s="7"/>
      <c r="L114" s="6">
        <v>0</v>
      </c>
      <c r="M114" s="7"/>
      <c r="N114" s="6"/>
      <c r="O114" s="7"/>
      <c r="P114" s="6">
        <f t="shared" si="7"/>
        <v>0</v>
      </c>
      <c r="Q114" s="7"/>
      <c r="R114" s="6"/>
      <c r="S114" s="7"/>
      <c r="T114" s="6">
        <v>0</v>
      </c>
      <c r="U114" s="7"/>
      <c r="V114" s="6"/>
      <c r="W114" s="7"/>
      <c r="X114" s="6">
        <v>0</v>
      </c>
      <c r="Y114" s="7"/>
      <c r="Z114" s="6"/>
      <c r="AA114" s="7"/>
      <c r="AB114" s="6">
        <v>0</v>
      </c>
      <c r="AC114" s="7"/>
      <c r="AD114" s="6"/>
      <c r="AE114" s="7"/>
      <c r="AF114" s="6">
        <v>1672.01</v>
      </c>
      <c r="AG114" s="7"/>
      <c r="AH114" s="6">
        <v>1500</v>
      </c>
      <c r="AI114" s="7"/>
      <c r="AJ114" s="6">
        <v>0</v>
      </c>
      <c r="AK114" s="7"/>
      <c r="AL114" s="6">
        <v>0</v>
      </c>
      <c r="AM114" s="7"/>
      <c r="AO114" s="25">
        <v>1500</v>
      </c>
      <c r="AP114" s="25"/>
      <c r="AQ114" s="25"/>
      <c r="AR114" s="21"/>
      <c r="AS114" s="21">
        <v>1700</v>
      </c>
      <c r="AT114" s="21"/>
      <c r="AU114" s="21">
        <v>650</v>
      </c>
    </row>
    <row r="115" spans="1:47">
      <c r="A115" s="2"/>
      <c r="B115" s="2"/>
      <c r="C115" s="2"/>
      <c r="D115" s="2"/>
      <c r="E115" s="2"/>
      <c r="F115" s="2" t="s">
        <v>109</v>
      </c>
      <c r="G115" s="2"/>
      <c r="H115" s="6">
        <v>0</v>
      </c>
      <c r="I115" s="7"/>
      <c r="J115" s="6">
        <v>50</v>
      </c>
      <c r="K115" s="7"/>
      <c r="L115" s="6">
        <v>0</v>
      </c>
      <c r="M115" s="7"/>
      <c r="N115" s="6"/>
      <c r="O115" s="7"/>
      <c r="P115" s="6">
        <f t="shared" si="7"/>
        <v>0</v>
      </c>
      <c r="Q115" s="7"/>
      <c r="R115" s="6"/>
      <c r="S115" s="7"/>
      <c r="T115" s="6">
        <v>0</v>
      </c>
      <c r="U115" s="7"/>
      <c r="V115" s="6"/>
      <c r="W115" s="7"/>
      <c r="X115" s="6">
        <v>0</v>
      </c>
      <c r="Y115" s="7"/>
      <c r="Z115" s="6"/>
      <c r="AA115" s="7"/>
      <c r="AB115" s="6">
        <v>0</v>
      </c>
      <c r="AC115" s="7"/>
      <c r="AD115" s="6"/>
      <c r="AE115" s="7"/>
      <c r="AF115" s="6">
        <v>89.99</v>
      </c>
      <c r="AG115" s="7"/>
      <c r="AH115" s="6"/>
      <c r="AI115" s="7"/>
      <c r="AJ115" s="6">
        <v>0</v>
      </c>
      <c r="AK115" s="7"/>
      <c r="AL115" s="6">
        <v>0</v>
      </c>
      <c r="AM115" s="7"/>
      <c r="AO115" s="25">
        <v>1000</v>
      </c>
      <c r="AP115" s="25"/>
      <c r="AQ115" s="25"/>
      <c r="AR115" s="21"/>
      <c r="AS115" s="21">
        <v>1700</v>
      </c>
      <c r="AT115" s="21"/>
      <c r="AU115" s="21"/>
    </row>
    <row r="116" spans="1:47">
      <c r="A116" s="2"/>
      <c r="B116" s="2"/>
      <c r="C116" s="2"/>
      <c r="D116" s="2"/>
      <c r="E116" s="2"/>
      <c r="F116" s="2" t="s">
        <v>110</v>
      </c>
      <c r="G116" s="2"/>
      <c r="H116" s="6">
        <v>0</v>
      </c>
      <c r="I116" s="7"/>
      <c r="J116" s="6"/>
      <c r="K116" s="7"/>
      <c r="L116" s="6">
        <v>0</v>
      </c>
      <c r="M116" s="7"/>
      <c r="N116" s="6"/>
      <c r="O116" s="7"/>
      <c r="P116" s="6">
        <f t="shared" si="7"/>
        <v>0</v>
      </c>
      <c r="Q116" s="7"/>
      <c r="R116" s="6"/>
      <c r="S116" s="7"/>
      <c r="T116" s="6">
        <v>196</v>
      </c>
      <c r="U116" s="7"/>
      <c r="V116" s="6"/>
      <c r="W116" s="7"/>
      <c r="X116" s="6">
        <v>0</v>
      </c>
      <c r="Y116" s="7"/>
      <c r="Z116" s="6"/>
      <c r="AA116" s="7"/>
      <c r="AB116" s="6">
        <v>0</v>
      </c>
      <c r="AC116" s="7"/>
      <c r="AD116" s="6"/>
      <c r="AE116" s="7"/>
      <c r="AF116" s="6">
        <v>175.62</v>
      </c>
      <c r="AG116" s="7"/>
      <c r="AH116" s="6">
        <v>650</v>
      </c>
      <c r="AI116" s="7"/>
      <c r="AJ116" s="6">
        <v>0</v>
      </c>
      <c r="AK116" s="7"/>
      <c r="AL116" s="6">
        <v>0</v>
      </c>
      <c r="AM116" s="7"/>
      <c r="AO116" s="25">
        <v>800</v>
      </c>
      <c r="AP116" s="25"/>
      <c r="AQ116" s="25"/>
      <c r="AR116" s="21"/>
      <c r="AS116" s="21">
        <v>600</v>
      </c>
      <c r="AT116" s="21"/>
      <c r="AU116" s="21">
        <v>400</v>
      </c>
    </row>
    <row r="117" spans="1:47">
      <c r="A117" s="2"/>
      <c r="B117" s="2"/>
      <c r="C117" s="2"/>
      <c r="D117" s="2"/>
      <c r="E117" s="2"/>
      <c r="F117" s="2" t="s">
        <v>111</v>
      </c>
      <c r="G117" s="2"/>
      <c r="H117" s="6">
        <v>0</v>
      </c>
      <c r="I117" s="7"/>
      <c r="J117" s="6"/>
      <c r="K117" s="7"/>
      <c r="L117" s="6">
        <v>0</v>
      </c>
      <c r="M117" s="7"/>
      <c r="N117" s="6"/>
      <c r="O117" s="7"/>
      <c r="P117" s="6">
        <f t="shared" si="7"/>
        <v>0</v>
      </c>
      <c r="Q117" s="7"/>
      <c r="R117" s="6"/>
      <c r="S117" s="7"/>
      <c r="T117" s="6">
        <v>0</v>
      </c>
      <c r="U117" s="7"/>
      <c r="V117" s="6"/>
      <c r="W117" s="7"/>
      <c r="X117" s="6">
        <v>0</v>
      </c>
      <c r="Y117" s="7"/>
      <c r="Z117" s="6"/>
      <c r="AA117" s="7"/>
      <c r="AB117" s="6">
        <v>0</v>
      </c>
      <c r="AC117" s="7"/>
      <c r="AD117" s="6"/>
      <c r="AE117" s="7"/>
      <c r="AF117" s="6">
        <v>928.74</v>
      </c>
      <c r="AG117" s="7"/>
      <c r="AH117" s="6">
        <v>1000</v>
      </c>
      <c r="AI117" s="7"/>
      <c r="AJ117" s="6">
        <v>0</v>
      </c>
      <c r="AK117" s="7"/>
      <c r="AL117" s="6">
        <v>0</v>
      </c>
      <c r="AM117" s="7"/>
      <c r="AO117" s="25">
        <v>800</v>
      </c>
      <c r="AP117" s="25"/>
      <c r="AQ117" s="25"/>
      <c r="AR117" s="21"/>
      <c r="AS117" s="21">
        <v>900</v>
      </c>
      <c r="AT117" s="21"/>
      <c r="AU117" s="21">
        <v>400</v>
      </c>
    </row>
    <row r="118" spans="1:47">
      <c r="A118" s="2"/>
      <c r="B118" s="2"/>
      <c r="C118" s="2"/>
      <c r="D118" s="2"/>
      <c r="E118" s="2"/>
      <c r="F118" s="2" t="s">
        <v>112</v>
      </c>
      <c r="G118" s="2"/>
      <c r="H118" s="6">
        <v>0</v>
      </c>
      <c r="I118" s="7"/>
      <c r="J118" s="6"/>
      <c r="K118" s="7"/>
      <c r="L118" s="6">
        <v>0</v>
      </c>
      <c r="M118" s="7"/>
      <c r="N118" s="6"/>
      <c r="O118" s="7"/>
      <c r="P118" s="6">
        <f t="shared" si="7"/>
        <v>0</v>
      </c>
      <c r="Q118" s="7"/>
      <c r="R118" s="6"/>
      <c r="S118" s="7"/>
      <c r="T118" s="6">
        <v>0</v>
      </c>
      <c r="U118" s="7"/>
      <c r="V118" s="6"/>
      <c r="W118" s="7"/>
      <c r="X118" s="6">
        <v>0</v>
      </c>
      <c r="Y118" s="7"/>
      <c r="Z118" s="6"/>
      <c r="AA118" s="7"/>
      <c r="AB118" s="6">
        <v>0</v>
      </c>
      <c r="AC118" s="7"/>
      <c r="AD118" s="6"/>
      <c r="AE118" s="7"/>
      <c r="AF118" s="6">
        <v>89.81</v>
      </c>
      <c r="AG118" s="7"/>
      <c r="AH118" s="6">
        <v>10</v>
      </c>
      <c r="AI118" s="7"/>
      <c r="AJ118" s="6">
        <v>0</v>
      </c>
      <c r="AK118" s="7"/>
      <c r="AL118" s="6">
        <v>0</v>
      </c>
      <c r="AM118" s="7"/>
      <c r="AP118" s="25"/>
      <c r="AQ118" s="25"/>
      <c r="AR118" s="21"/>
      <c r="AS118" s="21"/>
      <c r="AT118" s="21"/>
      <c r="AU118" s="21"/>
    </row>
    <row r="119" spans="1:47">
      <c r="A119" s="2"/>
      <c r="B119" s="2"/>
      <c r="C119" s="2"/>
      <c r="D119" s="2"/>
      <c r="E119" s="2"/>
      <c r="F119" s="2" t="s">
        <v>113</v>
      </c>
      <c r="G119" s="2"/>
      <c r="H119" s="6"/>
      <c r="I119" s="7"/>
      <c r="J119" s="6"/>
      <c r="K119" s="7"/>
      <c r="L119" s="6"/>
      <c r="M119" s="7"/>
      <c r="N119" s="6"/>
      <c r="O119" s="7"/>
      <c r="P119" s="6"/>
      <c r="Q119" s="7"/>
      <c r="R119" s="6"/>
      <c r="S119" s="7"/>
      <c r="T119" s="6"/>
      <c r="U119" s="7"/>
      <c r="V119" s="6"/>
      <c r="W119" s="7"/>
      <c r="X119" s="6"/>
      <c r="Y119" s="7"/>
      <c r="Z119" s="6"/>
      <c r="AA119" s="7"/>
      <c r="AB119" s="6"/>
      <c r="AC119" s="7"/>
      <c r="AD119" s="6"/>
      <c r="AE119" s="7"/>
      <c r="AF119" s="6"/>
      <c r="AG119" s="7"/>
      <c r="AH119" s="6"/>
      <c r="AI119" s="7"/>
      <c r="AJ119" s="6"/>
      <c r="AK119" s="7"/>
      <c r="AL119" s="6"/>
      <c r="AM119" s="7"/>
      <c r="AP119" s="25"/>
      <c r="AQ119" s="25"/>
      <c r="AR119" s="21"/>
      <c r="AS119" s="21"/>
      <c r="AT119" s="21"/>
      <c r="AU119" s="21"/>
    </row>
    <row r="120" spans="1:47">
      <c r="A120" s="2"/>
      <c r="B120" s="2"/>
      <c r="C120" s="2"/>
      <c r="D120" s="2"/>
      <c r="E120" s="2"/>
      <c r="F120" s="2"/>
      <c r="G120" s="2" t="s">
        <v>114</v>
      </c>
      <c r="H120" s="6">
        <v>0</v>
      </c>
      <c r="I120" s="7"/>
      <c r="J120" s="6"/>
      <c r="K120" s="7"/>
      <c r="L120" s="6">
        <v>0</v>
      </c>
      <c r="M120" s="7"/>
      <c r="N120" s="6"/>
      <c r="O120" s="7"/>
      <c r="P120" s="6">
        <f t="shared" ref="P120:P126" si="8">L120</f>
        <v>0</v>
      </c>
      <c r="Q120" s="7"/>
      <c r="R120" s="6"/>
      <c r="S120" s="7"/>
      <c r="T120" s="6">
        <v>0</v>
      </c>
      <c r="U120" s="7"/>
      <c r="V120" s="6"/>
      <c r="W120" s="7"/>
      <c r="X120" s="6">
        <v>0</v>
      </c>
      <c r="Y120" s="7"/>
      <c r="Z120" s="6"/>
      <c r="AA120" s="7"/>
      <c r="AB120" s="6">
        <v>0</v>
      </c>
      <c r="AC120" s="7"/>
      <c r="AD120" s="6"/>
      <c r="AE120" s="7"/>
      <c r="AF120" s="6">
        <v>385.84</v>
      </c>
      <c r="AG120" s="7"/>
      <c r="AH120" s="6">
        <v>500</v>
      </c>
      <c r="AI120" s="7"/>
      <c r="AJ120" s="6">
        <v>0</v>
      </c>
      <c r="AK120" s="7"/>
      <c r="AL120" s="6">
        <v>0</v>
      </c>
      <c r="AM120" s="7"/>
      <c r="AP120" s="25"/>
      <c r="AQ120" s="25"/>
      <c r="AR120" s="21"/>
      <c r="AS120" s="21"/>
      <c r="AT120" s="21"/>
      <c r="AU120" s="21"/>
    </row>
    <row r="121" spans="1:47">
      <c r="A121" s="2"/>
      <c r="B121" s="2"/>
      <c r="C121" s="2"/>
      <c r="D121" s="2"/>
      <c r="E121" s="2"/>
      <c r="F121" s="2"/>
      <c r="G121" s="2" t="s">
        <v>115</v>
      </c>
      <c r="H121" s="6">
        <v>0</v>
      </c>
      <c r="I121" s="7"/>
      <c r="J121" s="6"/>
      <c r="K121" s="7"/>
      <c r="L121" s="6">
        <v>0</v>
      </c>
      <c r="M121" s="7"/>
      <c r="N121" s="6"/>
      <c r="O121" s="7"/>
      <c r="P121" s="6">
        <f t="shared" si="8"/>
        <v>0</v>
      </c>
      <c r="Q121" s="7"/>
      <c r="R121" s="6"/>
      <c r="S121" s="7"/>
      <c r="T121" s="6">
        <v>0</v>
      </c>
      <c r="U121" s="7"/>
      <c r="V121" s="6"/>
      <c r="W121" s="7"/>
      <c r="X121" s="6">
        <v>0</v>
      </c>
      <c r="Y121" s="7"/>
      <c r="Z121" s="6"/>
      <c r="AA121" s="7"/>
      <c r="AB121" s="6">
        <v>0</v>
      </c>
      <c r="AC121" s="7"/>
      <c r="AD121" s="6"/>
      <c r="AE121" s="7"/>
      <c r="AF121" s="6">
        <v>413.53</v>
      </c>
      <c r="AG121" s="7"/>
      <c r="AH121" s="6">
        <v>500</v>
      </c>
      <c r="AI121" s="7"/>
      <c r="AJ121" s="6">
        <v>0</v>
      </c>
      <c r="AK121" s="7"/>
      <c r="AL121" s="6">
        <v>0</v>
      </c>
      <c r="AM121" s="7"/>
      <c r="AP121" s="25"/>
      <c r="AQ121" s="25"/>
      <c r="AR121" s="21"/>
      <c r="AS121" s="21"/>
      <c r="AT121" s="21"/>
      <c r="AU121" s="21"/>
    </row>
    <row r="122" spans="1:47">
      <c r="A122" s="2"/>
      <c r="B122" s="2"/>
      <c r="C122" s="2"/>
      <c r="D122" s="2"/>
      <c r="E122" s="2"/>
      <c r="F122" s="2"/>
      <c r="G122" s="2" t="s">
        <v>116</v>
      </c>
      <c r="H122" s="6">
        <v>0</v>
      </c>
      <c r="I122" s="7"/>
      <c r="J122" s="6"/>
      <c r="K122" s="7"/>
      <c r="L122" s="6">
        <v>0</v>
      </c>
      <c r="M122" s="7"/>
      <c r="N122" s="6"/>
      <c r="O122" s="7"/>
      <c r="P122" s="6">
        <f t="shared" si="8"/>
        <v>0</v>
      </c>
      <c r="Q122" s="7"/>
      <c r="R122" s="6"/>
      <c r="S122" s="7"/>
      <c r="T122" s="6">
        <v>0</v>
      </c>
      <c r="U122" s="7"/>
      <c r="V122" s="6"/>
      <c r="W122" s="7"/>
      <c r="X122" s="6">
        <v>0</v>
      </c>
      <c r="Y122" s="7"/>
      <c r="Z122" s="6"/>
      <c r="AA122" s="7"/>
      <c r="AB122" s="6">
        <v>0</v>
      </c>
      <c r="AC122" s="7"/>
      <c r="AD122" s="6"/>
      <c r="AE122" s="7"/>
      <c r="AF122" s="6">
        <v>150</v>
      </c>
      <c r="AG122" s="7"/>
      <c r="AH122" s="6">
        <v>200</v>
      </c>
      <c r="AI122" s="7"/>
      <c r="AJ122" s="6">
        <v>0</v>
      </c>
      <c r="AK122" s="7"/>
      <c r="AL122" s="6">
        <v>0</v>
      </c>
      <c r="AM122" s="7"/>
      <c r="AP122" s="25"/>
      <c r="AQ122" s="25"/>
      <c r="AR122" s="21"/>
      <c r="AS122" s="21"/>
      <c r="AT122" s="21"/>
      <c r="AU122" s="21"/>
    </row>
    <row r="123" spans="1:47" ht="15.75" thickBot="1">
      <c r="A123" s="2"/>
      <c r="B123" s="2"/>
      <c r="C123" s="2"/>
      <c r="D123" s="2"/>
      <c r="E123" s="2"/>
      <c r="F123" s="2"/>
      <c r="G123" s="2" t="s">
        <v>117</v>
      </c>
      <c r="H123" s="8">
        <v>0</v>
      </c>
      <c r="I123" s="7"/>
      <c r="J123" s="6"/>
      <c r="K123" s="7"/>
      <c r="L123" s="8">
        <v>0</v>
      </c>
      <c r="M123" s="7"/>
      <c r="N123" s="6"/>
      <c r="O123" s="7"/>
      <c r="P123" s="8">
        <f t="shared" si="8"/>
        <v>0</v>
      </c>
      <c r="Q123" s="7"/>
      <c r="R123" s="6"/>
      <c r="S123" s="7"/>
      <c r="T123" s="8">
        <v>0</v>
      </c>
      <c r="U123" s="7"/>
      <c r="V123" s="6"/>
      <c r="W123" s="7"/>
      <c r="X123" s="8">
        <v>0</v>
      </c>
      <c r="Y123" s="7"/>
      <c r="Z123" s="6"/>
      <c r="AA123" s="7"/>
      <c r="AB123" s="8">
        <v>0</v>
      </c>
      <c r="AC123" s="7"/>
      <c r="AD123" s="6"/>
      <c r="AE123" s="7"/>
      <c r="AF123" s="8">
        <v>96.31</v>
      </c>
      <c r="AG123" s="7"/>
      <c r="AH123" s="8">
        <v>120</v>
      </c>
      <c r="AI123" s="7"/>
      <c r="AJ123" s="8">
        <v>0</v>
      </c>
      <c r="AK123" s="7"/>
      <c r="AL123" s="8">
        <v>0</v>
      </c>
      <c r="AM123" s="7"/>
      <c r="AP123" s="25"/>
      <c r="AQ123" s="25"/>
      <c r="AR123" s="21"/>
      <c r="AS123" s="21"/>
      <c r="AT123" s="21"/>
      <c r="AU123" s="21"/>
    </row>
    <row r="124" spans="1:47">
      <c r="A124" s="2"/>
      <c r="B124" s="2"/>
      <c r="C124" s="2"/>
      <c r="D124" s="2"/>
      <c r="E124" s="2"/>
      <c r="F124" s="2" t="s">
        <v>118</v>
      </c>
      <c r="G124" s="2"/>
      <c r="H124" s="6">
        <f>ROUND(SUM(H119:H123),5)</f>
        <v>0</v>
      </c>
      <c r="I124" s="7"/>
      <c r="J124" s="6"/>
      <c r="K124" s="7"/>
      <c r="L124" s="6">
        <f>ROUND(SUM(L119:L123),5)</f>
        <v>0</v>
      </c>
      <c r="M124" s="7"/>
      <c r="N124" s="6"/>
      <c r="O124" s="7"/>
      <c r="P124" s="6">
        <f t="shared" si="8"/>
        <v>0</v>
      </c>
      <c r="Q124" s="7"/>
      <c r="R124" s="6"/>
      <c r="S124" s="7"/>
      <c r="T124" s="6">
        <f>ROUND(SUM(T119:T123),5)</f>
        <v>0</v>
      </c>
      <c r="U124" s="7"/>
      <c r="V124" s="6"/>
      <c r="W124" s="7"/>
      <c r="X124" s="6">
        <f>ROUND(SUM(X119:X123),5)</f>
        <v>0</v>
      </c>
      <c r="Y124" s="7"/>
      <c r="Z124" s="6"/>
      <c r="AA124" s="7"/>
      <c r="AB124" s="6">
        <f>ROUND(SUM(AB119:AB123),5)</f>
        <v>0</v>
      </c>
      <c r="AC124" s="7"/>
      <c r="AD124" s="6"/>
      <c r="AE124" s="7"/>
      <c r="AF124" s="6">
        <f>ROUND(SUM(AF119:AF123),5)</f>
        <v>1045.68</v>
      </c>
      <c r="AG124" s="7"/>
      <c r="AH124" s="6">
        <f>ROUND(SUM(AH119:AH123),5)</f>
        <v>1320</v>
      </c>
      <c r="AI124" s="7"/>
      <c r="AJ124" s="6">
        <f>ROUND(SUM(AJ119:AJ123),5)</f>
        <v>0</v>
      </c>
      <c r="AK124" s="7"/>
      <c r="AL124" s="6">
        <f>ROUND(SUM(AL119:AL123),5)</f>
        <v>0</v>
      </c>
      <c r="AM124" s="7"/>
      <c r="AO124" s="25">
        <v>3000</v>
      </c>
      <c r="AP124" s="25"/>
      <c r="AQ124" s="25"/>
      <c r="AR124" s="21"/>
      <c r="AS124" s="21">
        <v>2900</v>
      </c>
      <c r="AT124" s="21"/>
      <c r="AU124" s="21">
        <v>0</v>
      </c>
    </row>
    <row r="125" spans="1:47" ht="28.9" customHeight="1">
      <c r="A125" s="2"/>
      <c r="B125" s="2"/>
      <c r="C125" s="2"/>
      <c r="D125" s="2"/>
      <c r="E125" s="2"/>
      <c r="F125" s="2" t="s">
        <v>119</v>
      </c>
      <c r="G125" s="2"/>
      <c r="H125" s="6">
        <v>0</v>
      </c>
      <c r="I125" s="7"/>
      <c r="J125" s="6"/>
      <c r="K125" s="7"/>
      <c r="L125" s="6">
        <v>0</v>
      </c>
      <c r="M125" s="7"/>
      <c r="N125" s="6"/>
      <c r="O125" s="7"/>
      <c r="P125" s="6">
        <f t="shared" si="8"/>
        <v>0</v>
      </c>
      <c r="Q125" s="7"/>
      <c r="R125" s="6"/>
      <c r="S125" s="7"/>
      <c r="T125" s="6">
        <v>0</v>
      </c>
      <c r="U125" s="7"/>
      <c r="V125" s="6"/>
      <c r="W125" s="7"/>
      <c r="X125" s="6">
        <v>0</v>
      </c>
      <c r="Y125" s="7"/>
      <c r="Z125" s="6"/>
      <c r="AA125" s="7"/>
      <c r="AB125" s="6">
        <v>0</v>
      </c>
      <c r="AC125" s="7"/>
      <c r="AD125" s="6"/>
      <c r="AE125" s="7"/>
      <c r="AF125" s="6">
        <v>334.47</v>
      </c>
      <c r="AG125" s="7"/>
      <c r="AH125" s="6">
        <v>500</v>
      </c>
      <c r="AI125" s="7"/>
      <c r="AJ125" s="6">
        <v>0</v>
      </c>
      <c r="AK125" s="7"/>
      <c r="AL125" s="6">
        <v>0</v>
      </c>
      <c r="AM125" s="7"/>
      <c r="AP125" s="25"/>
      <c r="AQ125" s="25"/>
      <c r="AR125" s="21"/>
      <c r="AS125" s="21"/>
      <c r="AT125" s="21"/>
      <c r="AU125" s="21"/>
    </row>
    <row r="126" spans="1:47">
      <c r="A126" s="2"/>
      <c r="B126" s="2"/>
      <c r="C126" s="2"/>
      <c r="D126" s="2"/>
      <c r="E126" s="2"/>
      <c r="F126" s="2" t="s">
        <v>120</v>
      </c>
      <c r="G126" s="2"/>
      <c r="H126" s="6">
        <v>0</v>
      </c>
      <c r="I126" s="7"/>
      <c r="J126" s="6"/>
      <c r="K126" s="7"/>
      <c r="L126" s="6">
        <v>0</v>
      </c>
      <c r="M126" s="7"/>
      <c r="N126" s="6"/>
      <c r="O126" s="7"/>
      <c r="P126" s="6">
        <f t="shared" si="8"/>
        <v>0</v>
      </c>
      <c r="Q126" s="7"/>
      <c r="R126" s="6"/>
      <c r="S126" s="7"/>
      <c r="T126" s="6">
        <v>164.82</v>
      </c>
      <c r="U126" s="7"/>
      <c r="V126" s="6"/>
      <c r="W126" s="7"/>
      <c r="X126" s="6">
        <v>0</v>
      </c>
      <c r="Y126" s="7"/>
      <c r="Z126" s="6"/>
      <c r="AA126" s="7"/>
      <c r="AB126" s="6">
        <v>0</v>
      </c>
      <c r="AC126" s="7"/>
      <c r="AD126" s="6"/>
      <c r="AE126" s="7"/>
      <c r="AF126" s="6">
        <v>0</v>
      </c>
      <c r="AG126" s="7"/>
      <c r="AH126" s="6"/>
      <c r="AI126" s="7"/>
      <c r="AJ126" s="6">
        <v>0</v>
      </c>
      <c r="AK126" s="7"/>
      <c r="AL126" s="6">
        <v>0</v>
      </c>
      <c r="AM126" s="7"/>
      <c r="AP126" s="25"/>
      <c r="AQ126" s="25"/>
      <c r="AR126" s="21"/>
      <c r="AS126" s="21"/>
      <c r="AT126" s="21"/>
      <c r="AU126" s="21"/>
    </row>
    <row r="127" spans="1:47">
      <c r="A127" s="2"/>
      <c r="B127" s="2"/>
      <c r="C127" s="2"/>
      <c r="D127" s="2"/>
      <c r="E127" s="2"/>
      <c r="F127" s="2" t="s">
        <v>121</v>
      </c>
      <c r="G127" s="2"/>
      <c r="H127" s="6"/>
      <c r="I127" s="7"/>
      <c r="J127" s="6"/>
      <c r="K127" s="7"/>
      <c r="L127" s="6"/>
      <c r="M127" s="7"/>
      <c r="N127" s="6"/>
      <c r="O127" s="7"/>
      <c r="P127" s="6"/>
      <c r="Q127" s="7"/>
      <c r="R127" s="6"/>
      <c r="S127" s="7"/>
      <c r="T127" s="6"/>
      <c r="U127" s="7"/>
      <c r="V127" s="6"/>
      <c r="W127" s="7"/>
      <c r="X127" s="6"/>
      <c r="Y127" s="7"/>
      <c r="Z127" s="6"/>
      <c r="AA127" s="7"/>
      <c r="AB127" s="6"/>
      <c r="AC127" s="7"/>
      <c r="AD127" s="6"/>
      <c r="AE127" s="7"/>
      <c r="AF127" s="6"/>
      <c r="AG127" s="7"/>
      <c r="AH127" s="6"/>
      <c r="AI127" s="7"/>
      <c r="AJ127" s="6"/>
      <c r="AK127" s="7"/>
      <c r="AL127" s="6"/>
      <c r="AM127" s="7"/>
      <c r="AP127" s="25"/>
      <c r="AQ127" s="25"/>
      <c r="AR127" s="21"/>
      <c r="AS127" s="21"/>
      <c r="AT127" s="21"/>
      <c r="AU127" s="21"/>
    </row>
    <row r="128" spans="1:47">
      <c r="A128" s="2"/>
      <c r="B128" s="2"/>
      <c r="C128" s="2"/>
      <c r="D128" s="2"/>
      <c r="E128" s="2"/>
      <c r="F128" s="2"/>
      <c r="G128" s="2" t="s">
        <v>122</v>
      </c>
      <c r="H128" s="6">
        <v>0</v>
      </c>
      <c r="I128" s="7"/>
      <c r="J128" s="6"/>
      <c r="K128" s="7"/>
      <c r="L128" s="6">
        <v>0</v>
      </c>
      <c r="M128" s="7"/>
      <c r="N128" s="6"/>
      <c r="O128" s="7"/>
      <c r="P128" s="6">
        <f t="shared" ref="P128:P137" si="9">L128</f>
        <v>0</v>
      </c>
      <c r="Q128" s="7"/>
      <c r="R128" s="6"/>
      <c r="S128" s="7"/>
      <c r="T128" s="6">
        <v>0</v>
      </c>
      <c r="U128" s="7"/>
      <c r="V128" s="6"/>
      <c r="W128" s="7"/>
      <c r="X128" s="6">
        <v>0</v>
      </c>
      <c r="Y128" s="7"/>
      <c r="Z128" s="6"/>
      <c r="AA128" s="7"/>
      <c r="AB128" s="6">
        <v>0</v>
      </c>
      <c r="AC128" s="7"/>
      <c r="AD128" s="6"/>
      <c r="AE128" s="7"/>
      <c r="AF128" s="6">
        <v>3835</v>
      </c>
      <c r="AG128" s="7"/>
      <c r="AH128" s="6">
        <v>7000</v>
      </c>
      <c r="AI128" s="7"/>
      <c r="AJ128" s="6">
        <v>0</v>
      </c>
      <c r="AK128" s="7"/>
      <c r="AL128" s="6">
        <v>0</v>
      </c>
      <c r="AM128" s="7"/>
      <c r="AP128" s="25"/>
      <c r="AQ128" s="25"/>
      <c r="AR128" s="21"/>
      <c r="AS128" s="21"/>
      <c r="AT128" s="21"/>
      <c r="AU128" s="21"/>
    </row>
    <row r="129" spans="1:47" ht="15.75" thickBot="1">
      <c r="A129" s="2"/>
      <c r="B129" s="2"/>
      <c r="C129" s="2"/>
      <c r="D129" s="2"/>
      <c r="E129" s="2"/>
      <c r="F129" s="2"/>
      <c r="G129" s="2" t="s">
        <v>123</v>
      </c>
      <c r="H129" s="8">
        <v>0</v>
      </c>
      <c r="I129" s="7"/>
      <c r="J129" s="6"/>
      <c r="K129" s="7"/>
      <c r="L129" s="8">
        <v>0</v>
      </c>
      <c r="M129" s="7"/>
      <c r="N129" s="6"/>
      <c r="O129" s="7"/>
      <c r="P129" s="8">
        <f t="shared" si="9"/>
        <v>0</v>
      </c>
      <c r="Q129" s="7"/>
      <c r="R129" s="6"/>
      <c r="S129" s="7"/>
      <c r="T129" s="8">
        <v>0</v>
      </c>
      <c r="U129" s="7"/>
      <c r="V129" s="6"/>
      <c r="W129" s="7"/>
      <c r="X129" s="8">
        <v>0</v>
      </c>
      <c r="Y129" s="7"/>
      <c r="Z129" s="6"/>
      <c r="AA129" s="7"/>
      <c r="AB129" s="8">
        <v>0</v>
      </c>
      <c r="AC129" s="7"/>
      <c r="AD129" s="6"/>
      <c r="AE129" s="7"/>
      <c r="AF129" s="8">
        <v>0</v>
      </c>
      <c r="AG129" s="7"/>
      <c r="AH129" s="8">
        <v>1000</v>
      </c>
      <c r="AI129" s="7"/>
      <c r="AJ129" s="8">
        <v>0</v>
      </c>
      <c r="AK129" s="7"/>
      <c r="AL129" s="8">
        <v>0</v>
      </c>
      <c r="AM129" s="7"/>
      <c r="AP129" s="25"/>
      <c r="AQ129" s="25"/>
      <c r="AR129" s="21"/>
      <c r="AS129" s="21"/>
      <c r="AT129" s="21"/>
      <c r="AU129" s="21"/>
    </row>
    <row r="130" spans="1:47">
      <c r="A130" s="2"/>
      <c r="B130" s="2"/>
      <c r="C130" s="2"/>
      <c r="D130" s="2"/>
      <c r="E130" s="2"/>
      <c r="F130" s="2" t="s">
        <v>124</v>
      </c>
      <c r="G130" s="2"/>
      <c r="H130" s="6">
        <f>ROUND(SUM(H127:H129),5)</f>
        <v>0</v>
      </c>
      <c r="I130" s="7"/>
      <c r="J130" s="6"/>
      <c r="K130" s="7"/>
      <c r="L130" s="6">
        <f>ROUND(SUM(L127:L129),5)</f>
        <v>0</v>
      </c>
      <c r="M130" s="7"/>
      <c r="N130" s="6"/>
      <c r="O130" s="7"/>
      <c r="P130" s="6">
        <f t="shared" si="9"/>
        <v>0</v>
      </c>
      <c r="Q130" s="7"/>
      <c r="R130" s="6"/>
      <c r="S130" s="7"/>
      <c r="T130" s="6">
        <f>ROUND(SUM(T127:T129),5)</f>
        <v>0</v>
      </c>
      <c r="U130" s="7"/>
      <c r="V130" s="6"/>
      <c r="W130" s="7"/>
      <c r="X130" s="6">
        <f>ROUND(SUM(X127:X129),5)</f>
        <v>0</v>
      </c>
      <c r="Y130" s="7"/>
      <c r="Z130" s="6"/>
      <c r="AA130" s="7"/>
      <c r="AB130" s="6">
        <f>ROUND(SUM(AB127:AB129),5)</f>
        <v>0</v>
      </c>
      <c r="AC130" s="7"/>
      <c r="AD130" s="6"/>
      <c r="AE130" s="7"/>
      <c r="AF130" s="6">
        <f>ROUND(SUM(AF127:AF129),5)</f>
        <v>3835</v>
      </c>
      <c r="AG130" s="7"/>
      <c r="AH130" s="6">
        <f>ROUND(SUM(AH127:AH129),5)</f>
        <v>8000</v>
      </c>
      <c r="AI130" s="7"/>
      <c r="AJ130" s="6">
        <f>ROUND(SUM(AJ127:AJ129),5)</f>
        <v>0</v>
      </c>
      <c r="AK130" s="7"/>
      <c r="AL130" s="6">
        <f>ROUND(SUM(AL127:AL129),5)</f>
        <v>0</v>
      </c>
      <c r="AM130" s="7"/>
      <c r="AO130" s="25">
        <v>24000</v>
      </c>
      <c r="AP130" s="25"/>
      <c r="AQ130" s="25"/>
      <c r="AR130" s="21"/>
      <c r="AS130" s="21">
        <v>22000</v>
      </c>
      <c r="AT130" s="21"/>
      <c r="AU130" s="21">
        <v>19000</v>
      </c>
    </row>
    <row r="131" spans="1:47">
      <c r="A131" s="2"/>
      <c r="B131" s="2"/>
      <c r="C131" s="2"/>
      <c r="D131" s="2"/>
      <c r="E131" s="2"/>
      <c r="F131" s="2"/>
      <c r="G131" s="2" t="s">
        <v>241</v>
      </c>
      <c r="H131" s="6"/>
      <c r="I131" s="7"/>
      <c r="J131" s="6"/>
      <c r="K131" s="7"/>
      <c r="L131" s="6"/>
      <c r="M131" s="7"/>
      <c r="N131" s="6"/>
      <c r="O131" s="7"/>
      <c r="P131" s="6"/>
      <c r="Q131" s="7"/>
      <c r="R131" s="6"/>
      <c r="S131" s="7"/>
      <c r="T131" s="6"/>
      <c r="U131" s="7"/>
      <c r="V131" s="6"/>
      <c r="W131" s="7"/>
      <c r="X131" s="6"/>
      <c r="Y131" s="7"/>
      <c r="Z131" s="6"/>
      <c r="AA131" s="7"/>
      <c r="AB131" s="6"/>
      <c r="AC131" s="7"/>
      <c r="AD131" s="6"/>
      <c r="AE131" s="7"/>
      <c r="AF131" s="6"/>
      <c r="AG131" s="7"/>
      <c r="AH131" s="6"/>
      <c r="AI131" s="7"/>
      <c r="AJ131" s="6"/>
      <c r="AK131" s="7"/>
      <c r="AL131" s="6"/>
      <c r="AM131" s="7"/>
      <c r="AP131" s="25"/>
      <c r="AQ131" s="25"/>
      <c r="AR131" s="21"/>
      <c r="AS131" s="21"/>
      <c r="AT131" s="21"/>
      <c r="AU131" s="21"/>
    </row>
    <row r="132" spans="1:47">
      <c r="A132" s="2"/>
      <c r="B132" s="2"/>
      <c r="C132" s="2"/>
      <c r="D132" s="2"/>
      <c r="E132" s="2"/>
      <c r="F132" s="2"/>
      <c r="G132" s="2" t="s">
        <v>242</v>
      </c>
      <c r="H132" s="6"/>
      <c r="I132" s="7"/>
      <c r="J132" s="6"/>
      <c r="K132" s="7"/>
      <c r="L132" s="6"/>
      <c r="M132" s="7"/>
      <c r="N132" s="6"/>
      <c r="O132" s="7"/>
      <c r="P132" s="6"/>
      <c r="Q132" s="7"/>
      <c r="R132" s="6"/>
      <c r="S132" s="7"/>
      <c r="T132" s="6"/>
      <c r="U132" s="7"/>
      <c r="V132" s="6"/>
      <c r="W132" s="7"/>
      <c r="X132" s="6"/>
      <c r="Y132" s="7"/>
      <c r="Z132" s="6"/>
      <c r="AA132" s="7"/>
      <c r="AB132" s="6"/>
      <c r="AC132" s="7"/>
      <c r="AD132" s="6"/>
      <c r="AE132" s="7"/>
      <c r="AF132" s="6"/>
      <c r="AG132" s="7"/>
      <c r="AH132" s="6"/>
      <c r="AI132" s="7"/>
      <c r="AJ132" s="6"/>
      <c r="AK132" s="7"/>
      <c r="AL132" s="6"/>
      <c r="AM132" s="7"/>
      <c r="AO132" s="25">
        <v>0</v>
      </c>
      <c r="AP132" s="25"/>
      <c r="AQ132" s="25"/>
      <c r="AR132" s="21"/>
      <c r="AS132" s="21">
        <v>300</v>
      </c>
      <c r="AT132" s="21"/>
      <c r="AU132" s="21">
        <v>0</v>
      </c>
    </row>
    <row r="133" spans="1:47" ht="28.9" customHeight="1">
      <c r="A133" s="2"/>
      <c r="B133" s="2"/>
      <c r="C133" s="2"/>
      <c r="D133" s="2"/>
      <c r="E133" s="2"/>
      <c r="F133" s="2" t="s">
        <v>125</v>
      </c>
      <c r="G133" s="2"/>
      <c r="H133" s="6">
        <v>0</v>
      </c>
      <c r="I133" s="7"/>
      <c r="J133" s="6"/>
      <c r="K133" s="7"/>
      <c r="L133" s="6">
        <v>0</v>
      </c>
      <c r="M133" s="7"/>
      <c r="N133" s="6"/>
      <c r="O133" s="7"/>
      <c r="P133" s="6">
        <f t="shared" si="9"/>
        <v>0</v>
      </c>
      <c r="Q133" s="7"/>
      <c r="R133" s="6"/>
      <c r="S133" s="7"/>
      <c r="T133" s="6">
        <v>0</v>
      </c>
      <c r="U133" s="7"/>
      <c r="V133" s="6">
        <v>500</v>
      </c>
      <c r="W133" s="7"/>
      <c r="X133" s="6">
        <v>0</v>
      </c>
      <c r="Y133" s="7"/>
      <c r="Z133" s="6"/>
      <c r="AA133" s="7"/>
      <c r="AB133" s="6">
        <v>0</v>
      </c>
      <c r="AC133" s="7"/>
      <c r="AD133" s="6"/>
      <c r="AE133" s="7"/>
      <c r="AF133" s="6">
        <v>0</v>
      </c>
      <c r="AG133" s="7"/>
      <c r="AH133" s="6"/>
      <c r="AI133" s="7"/>
      <c r="AJ133" s="6">
        <v>0</v>
      </c>
      <c r="AK133" s="7"/>
      <c r="AL133" s="6">
        <v>0</v>
      </c>
      <c r="AM133" s="7"/>
      <c r="AP133" s="25"/>
      <c r="AQ133" s="25"/>
      <c r="AR133" s="21"/>
      <c r="AS133" s="21"/>
      <c r="AT133" s="21"/>
      <c r="AU133" s="21"/>
    </row>
    <row r="134" spans="1:47">
      <c r="A134" s="2"/>
      <c r="B134" s="2"/>
      <c r="C134" s="2"/>
      <c r="D134" s="2"/>
      <c r="E134" s="2"/>
      <c r="F134" s="2" t="s">
        <v>126</v>
      </c>
      <c r="G134" s="2"/>
      <c r="H134" s="6">
        <v>0</v>
      </c>
      <c r="I134" s="7"/>
      <c r="J134" s="6"/>
      <c r="K134" s="7"/>
      <c r="L134" s="6">
        <v>0</v>
      </c>
      <c r="M134" s="7"/>
      <c r="N134" s="6"/>
      <c r="O134" s="7"/>
      <c r="P134" s="6">
        <f t="shared" si="9"/>
        <v>0</v>
      </c>
      <c r="Q134" s="7"/>
      <c r="R134" s="6"/>
      <c r="S134" s="7"/>
      <c r="T134" s="6">
        <v>0</v>
      </c>
      <c r="U134" s="7"/>
      <c r="V134" s="6"/>
      <c r="W134" s="7"/>
      <c r="X134" s="6">
        <v>15.95</v>
      </c>
      <c r="Y134" s="7"/>
      <c r="Z134" s="6"/>
      <c r="AA134" s="7"/>
      <c r="AB134" s="6">
        <v>0</v>
      </c>
      <c r="AC134" s="7"/>
      <c r="AD134" s="6"/>
      <c r="AE134" s="7"/>
      <c r="AF134" s="6">
        <v>149.88</v>
      </c>
      <c r="AG134" s="7"/>
      <c r="AH134" s="6"/>
      <c r="AI134" s="7"/>
      <c r="AJ134" s="6">
        <v>0</v>
      </c>
      <c r="AK134" s="7"/>
      <c r="AL134" s="6">
        <v>0</v>
      </c>
      <c r="AM134" s="7"/>
      <c r="AP134" s="25"/>
      <c r="AQ134" s="25"/>
      <c r="AR134" s="21"/>
      <c r="AS134" s="21"/>
      <c r="AT134" s="21"/>
      <c r="AU134" s="21"/>
    </row>
    <row r="135" spans="1:47">
      <c r="A135" s="2"/>
      <c r="B135" s="2"/>
      <c r="C135" s="2"/>
      <c r="D135" s="2"/>
      <c r="E135" s="2"/>
      <c r="F135" s="2" t="s">
        <v>127</v>
      </c>
      <c r="G135" s="2"/>
      <c r="H135" s="6">
        <v>0</v>
      </c>
      <c r="I135" s="7"/>
      <c r="J135" s="6"/>
      <c r="K135" s="7"/>
      <c r="L135" s="6">
        <v>0</v>
      </c>
      <c r="M135" s="7"/>
      <c r="N135" s="6"/>
      <c r="O135" s="7"/>
      <c r="P135" s="6">
        <f t="shared" si="9"/>
        <v>0</v>
      </c>
      <c r="Q135" s="7"/>
      <c r="R135" s="6"/>
      <c r="S135" s="7"/>
      <c r="T135" s="6">
        <v>2.44</v>
      </c>
      <c r="U135" s="7"/>
      <c r="V135" s="6"/>
      <c r="W135" s="7"/>
      <c r="X135" s="6">
        <v>94.59</v>
      </c>
      <c r="Y135" s="7"/>
      <c r="Z135" s="6"/>
      <c r="AA135" s="7"/>
      <c r="AB135" s="6">
        <v>0</v>
      </c>
      <c r="AC135" s="7"/>
      <c r="AD135" s="6"/>
      <c r="AE135" s="7"/>
      <c r="AF135" s="6">
        <v>105.45</v>
      </c>
      <c r="AG135" s="7"/>
      <c r="AH135" s="6"/>
      <c r="AI135" s="7"/>
      <c r="AJ135" s="6">
        <v>0</v>
      </c>
      <c r="AK135" s="7"/>
      <c r="AL135" s="6">
        <v>0</v>
      </c>
      <c r="AM135" s="7"/>
      <c r="AP135" s="25"/>
      <c r="AQ135" s="25"/>
      <c r="AR135" s="21"/>
      <c r="AS135" s="21"/>
      <c r="AT135" s="21"/>
      <c r="AU135" s="21"/>
    </row>
    <row r="136" spans="1:47" ht="15.75" thickBot="1">
      <c r="A136" s="2"/>
      <c r="B136" s="2"/>
      <c r="C136" s="2"/>
      <c r="D136" s="2"/>
      <c r="E136" s="2"/>
      <c r="F136" s="2" t="s">
        <v>128</v>
      </c>
      <c r="G136" s="2"/>
      <c r="H136" s="8">
        <v>0</v>
      </c>
      <c r="I136" s="7"/>
      <c r="J136" s="8"/>
      <c r="K136" s="7"/>
      <c r="L136" s="8">
        <v>0</v>
      </c>
      <c r="M136" s="7"/>
      <c r="N136" s="6"/>
      <c r="O136" s="7"/>
      <c r="P136" s="8">
        <f t="shared" si="9"/>
        <v>0</v>
      </c>
      <c r="Q136" s="7"/>
      <c r="R136" s="6"/>
      <c r="S136" s="7"/>
      <c r="T136" s="8">
        <v>0</v>
      </c>
      <c r="U136" s="7"/>
      <c r="V136" s="6"/>
      <c r="W136" s="7"/>
      <c r="X136" s="8">
        <v>0</v>
      </c>
      <c r="Y136" s="7"/>
      <c r="Z136" s="6"/>
      <c r="AA136" s="7"/>
      <c r="AB136" s="8">
        <v>0</v>
      </c>
      <c r="AC136" s="7"/>
      <c r="AD136" s="6"/>
      <c r="AE136" s="7"/>
      <c r="AF136" s="8">
        <v>925</v>
      </c>
      <c r="AG136" s="7"/>
      <c r="AH136" s="8"/>
      <c r="AI136" s="7"/>
      <c r="AJ136" s="8">
        <v>0</v>
      </c>
      <c r="AK136" s="7"/>
      <c r="AL136" s="8">
        <v>0</v>
      </c>
      <c r="AM136" s="7"/>
      <c r="AP136" s="25"/>
      <c r="AQ136" s="25"/>
      <c r="AR136" s="21"/>
      <c r="AS136" s="21"/>
      <c r="AT136" s="21"/>
      <c r="AU136" s="21"/>
    </row>
    <row r="137" spans="1:47">
      <c r="A137" s="2"/>
      <c r="B137" s="2"/>
      <c r="C137" s="2"/>
      <c r="D137" s="2"/>
      <c r="E137" s="2" t="s">
        <v>129</v>
      </c>
      <c r="F137" s="2"/>
      <c r="G137" s="2"/>
      <c r="H137" s="6">
        <f>ROUND(SUM(H109:H118)+SUM(H124:H126)+SUM(H130:H136),5)</f>
        <v>0</v>
      </c>
      <c r="I137" s="7"/>
      <c r="J137" s="6">
        <f>ROUND(SUM(J109:J118)+SUM(J124:J126)+SUM(J130:J136),5)</f>
        <v>1450</v>
      </c>
      <c r="K137" s="7"/>
      <c r="L137" s="6">
        <f>ROUND(SUM(L109:L118)+SUM(L124:L126)+SUM(L130:L136),5)</f>
        <v>0</v>
      </c>
      <c r="M137" s="7"/>
      <c r="N137" s="6"/>
      <c r="O137" s="7"/>
      <c r="P137" s="6">
        <f t="shared" si="9"/>
        <v>0</v>
      </c>
      <c r="Q137" s="7"/>
      <c r="R137" s="6"/>
      <c r="S137" s="7"/>
      <c r="T137" s="6">
        <f>ROUND(SUM(T109:T118)+SUM(T124:T126)+SUM(T130:T136),5)</f>
        <v>537.70000000000005</v>
      </c>
      <c r="U137" s="7"/>
      <c r="V137" s="6"/>
      <c r="W137" s="7"/>
      <c r="X137" s="6">
        <f>ROUND(SUM(X109:X118)+SUM(X124:X126)+SUM(X130:X136),5)</f>
        <v>110.54</v>
      </c>
      <c r="Y137" s="7"/>
      <c r="Z137" s="6"/>
      <c r="AA137" s="7"/>
      <c r="AB137" s="6">
        <f>ROUND(SUM(AB109:AB118)+SUM(AB124:AB126)+SUM(AB130:AB136),5)</f>
        <v>0</v>
      </c>
      <c r="AC137" s="7"/>
      <c r="AD137" s="6"/>
      <c r="AE137" s="7"/>
      <c r="AF137" s="6">
        <f>ROUND(SUM(AF109:AF118)+SUM(AF124:AF126)+SUM(AF130:AF136),5)</f>
        <v>36347.410000000003</v>
      </c>
      <c r="AG137" s="7"/>
      <c r="AH137" s="6">
        <f>ROUND(SUM(AH109:AH118)+SUM(AH124:AH126)+SUM(AH130:AH136),5)</f>
        <v>43280</v>
      </c>
      <c r="AI137" s="7"/>
      <c r="AJ137" s="6">
        <f>ROUND(SUM(AJ109:AJ118)+SUM(AJ124:AJ126)+SUM(AJ130:AJ136),5)</f>
        <v>0</v>
      </c>
      <c r="AK137" s="7"/>
      <c r="AL137" s="6">
        <f>ROUND(SUM(AL109:AL118)+SUM(AL124:AL126)+SUM(AL130:AL136),5)</f>
        <v>0</v>
      </c>
      <c r="AM137" s="7"/>
      <c r="AP137" s="25"/>
      <c r="AQ137" s="25"/>
      <c r="AR137" s="21"/>
      <c r="AS137" s="21"/>
      <c r="AT137" s="21"/>
      <c r="AU137" s="21"/>
    </row>
    <row r="138" spans="1:47" ht="28.9" customHeight="1">
      <c r="A138" s="2"/>
      <c r="B138" s="2"/>
      <c r="C138" s="2"/>
      <c r="D138" s="2"/>
      <c r="E138" s="2" t="s">
        <v>130</v>
      </c>
      <c r="F138" s="2"/>
      <c r="G138" s="2"/>
      <c r="H138" s="6"/>
      <c r="I138" s="7"/>
      <c r="J138" s="6"/>
      <c r="K138" s="7"/>
      <c r="L138" s="6"/>
      <c r="M138" s="7"/>
      <c r="N138" s="6"/>
      <c r="O138" s="7"/>
      <c r="P138" s="6"/>
      <c r="Q138" s="7"/>
      <c r="R138" s="6"/>
      <c r="S138" s="7"/>
      <c r="T138" s="6"/>
      <c r="U138" s="7"/>
      <c r="V138" s="6"/>
      <c r="W138" s="7"/>
      <c r="X138" s="6"/>
      <c r="Y138" s="7"/>
      <c r="Z138" s="6"/>
      <c r="AA138" s="7"/>
      <c r="AB138" s="6"/>
      <c r="AC138" s="7"/>
      <c r="AD138" s="6"/>
      <c r="AE138" s="7"/>
      <c r="AF138" s="6"/>
      <c r="AG138" s="7"/>
      <c r="AH138" s="6"/>
      <c r="AI138" s="7"/>
      <c r="AJ138" s="6"/>
      <c r="AK138" s="7"/>
      <c r="AL138" s="6"/>
      <c r="AM138" s="7"/>
      <c r="AP138" s="25"/>
      <c r="AQ138" s="25"/>
      <c r="AR138" s="21"/>
      <c r="AS138" s="21"/>
      <c r="AT138" s="21"/>
      <c r="AU138" s="21"/>
    </row>
    <row r="139" spans="1:47">
      <c r="A139" s="2"/>
      <c r="B139" s="2"/>
      <c r="C139" s="2"/>
      <c r="D139" s="2"/>
      <c r="E139" s="2"/>
      <c r="F139" s="2" t="s">
        <v>131</v>
      </c>
      <c r="G139" s="2"/>
      <c r="H139" s="6">
        <v>0</v>
      </c>
      <c r="I139" s="7"/>
      <c r="J139" s="6"/>
      <c r="K139" s="7"/>
      <c r="L139" s="6">
        <v>15869.01</v>
      </c>
      <c r="M139" s="7"/>
      <c r="N139" s="6">
        <v>12000</v>
      </c>
      <c r="O139" s="7"/>
      <c r="P139" s="6">
        <f>L139</f>
        <v>15869.01</v>
      </c>
      <c r="Q139" s="7"/>
      <c r="R139" s="6">
        <f>N139</f>
        <v>12000</v>
      </c>
      <c r="S139" s="7"/>
      <c r="T139" s="6">
        <v>0</v>
      </c>
      <c r="U139" s="7"/>
      <c r="V139" s="6"/>
      <c r="W139" s="7"/>
      <c r="X139" s="6">
        <v>0</v>
      </c>
      <c r="Y139" s="7"/>
      <c r="Z139" s="6"/>
      <c r="AA139" s="7"/>
      <c r="AB139" s="6">
        <v>0</v>
      </c>
      <c r="AC139" s="7"/>
      <c r="AD139" s="6"/>
      <c r="AE139" s="7"/>
      <c r="AF139" s="6">
        <v>0</v>
      </c>
      <c r="AG139" s="7"/>
      <c r="AH139" s="6"/>
      <c r="AI139" s="7"/>
      <c r="AJ139" s="6">
        <v>0</v>
      </c>
      <c r="AK139" s="7"/>
      <c r="AL139" s="6">
        <v>0</v>
      </c>
      <c r="AM139" s="7"/>
      <c r="AO139" s="25">
        <v>8000</v>
      </c>
      <c r="AP139" s="25"/>
      <c r="AQ139" s="25"/>
      <c r="AR139" s="21"/>
      <c r="AS139" s="21">
        <v>11500</v>
      </c>
      <c r="AT139" s="21"/>
      <c r="AU139" s="21">
        <v>3200</v>
      </c>
    </row>
    <row r="140" spans="1:47">
      <c r="A140" s="2"/>
      <c r="B140" s="2"/>
      <c r="C140" s="2"/>
      <c r="D140" s="2"/>
      <c r="E140" s="2"/>
      <c r="F140" s="2" t="s">
        <v>132</v>
      </c>
      <c r="G140" s="2"/>
      <c r="H140" s="6">
        <v>0</v>
      </c>
      <c r="I140" s="7"/>
      <c r="J140" s="6"/>
      <c r="K140" s="7"/>
      <c r="L140" s="6">
        <v>261.3</v>
      </c>
      <c r="M140" s="7"/>
      <c r="N140" s="6">
        <v>3000</v>
      </c>
      <c r="O140" s="7"/>
      <c r="P140" s="6">
        <f>L140</f>
        <v>261.3</v>
      </c>
      <c r="Q140" s="7"/>
      <c r="R140" s="6">
        <f>N140</f>
        <v>3000</v>
      </c>
      <c r="S140" s="7"/>
      <c r="T140" s="6">
        <v>0</v>
      </c>
      <c r="U140" s="7"/>
      <c r="V140" s="6"/>
      <c r="W140" s="7"/>
      <c r="X140" s="6">
        <v>0</v>
      </c>
      <c r="Y140" s="7"/>
      <c r="Z140" s="6"/>
      <c r="AA140" s="7"/>
      <c r="AB140" s="6">
        <v>0</v>
      </c>
      <c r="AC140" s="7"/>
      <c r="AD140" s="6"/>
      <c r="AE140" s="7"/>
      <c r="AF140" s="6">
        <v>0</v>
      </c>
      <c r="AG140" s="7"/>
      <c r="AH140" s="6"/>
      <c r="AI140" s="7"/>
      <c r="AJ140" s="6">
        <v>0</v>
      </c>
      <c r="AK140" s="7"/>
      <c r="AL140" s="6">
        <v>0</v>
      </c>
      <c r="AM140" s="7"/>
      <c r="AO140" s="25">
        <v>3000</v>
      </c>
      <c r="AP140" s="25"/>
      <c r="AQ140" s="25"/>
      <c r="AR140" s="21"/>
      <c r="AS140" s="21"/>
      <c r="AT140" s="21"/>
      <c r="AU140" s="21">
        <v>275</v>
      </c>
    </row>
    <row r="141" spans="1:47">
      <c r="A141" s="2"/>
      <c r="B141" s="2"/>
      <c r="C141" s="2"/>
      <c r="D141" s="2"/>
      <c r="E141" s="2"/>
      <c r="F141" s="2" t="s">
        <v>133</v>
      </c>
      <c r="G141" s="2"/>
      <c r="H141" s="6"/>
      <c r="I141" s="7"/>
      <c r="J141" s="6"/>
      <c r="K141" s="7"/>
      <c r="L141" s="6"/>
      <c r="M141" s="7"/>
      <c r="N141" s="6"/>
      <c r="O141" s="7"/>
      <c r="P141" s="6"/>
      <c r="Q141" s="7"/>
      <c r="R141" s="6"/>
      <c r="S141" s="7"/>
      <c r="T141" s="6"/>
      <c r="U141" s="7"/>
      <c r="V141" s="6"/>
      <c r="W141" s="7"/>
      <c r="X141" s="6"/>
      <c r="Y141" s="7"/>
      <c r="Z141" s="6"/>
      <c r="AA141" s="7"/>
      <c r="AB141" s="6"/>
      <c r="AC141" s="7"/>
      <c r="AD141" s="6"/>
      <c r="AE141" s="7"/>
      <c r="AF141" s="6"/>
      <c r="AG141" s="7"/>
      <c r="AH141" s="6"/>
      <c r="AI141" s="7"/>
      <c r="AJ141" s="6"/>
      <c r="AK141" s="7"/>
      <c r="AL141" s="6"/>
      <c r="AM141" s="7"/>
      <c r="AO141" s="25">
        <v>2000</v>
      </c>
      <c r="AP141" s="25"/>
      <c r="AQ141" s="25"/>
      <c r="AR141" s="21"/>
      <c r="AS141" s="21">
        <v>1400</v>
      </c>
      <c r="AT141" s="21"/>
      <c r="AU141" s="21">
        <v>600</v>
      </c>
    </row>
    <row r="142" spans="1:47" ht="15.75" thickBot="1">
      <c r="A142" s="2"/>
      <c r="B142" s="2"/>
      <c r="C142" s="2"/>
      <c r="D142" s="2"/>
      <c r="E142" s="2"/>
      <c r="F142" s="2"/>
      <c r="G142" s="2" t="s">
        <v>134</v>
      </c>
      <c r="H142" s="8">
        <v>0</v>
      </c>
      <c r="I142" s="7"/>
      <c r="J142" s="6"/>
      <c r="K142" s="7"/>
      <c r="L142" s="8">
        <v>865</v>
      </c>
      <c r="M142" s="7"/>
      <c r="N142" s="6">
        <v>1000</v>
      </c>
      <c r="O142" s="7"/>
      <c r="P142" s="8">
        <f>L142</f>
        <v>865</v>
      </c>
      <c r="Q142" s="7"/>
      <c r="R142" s="6"/>
      <c r="S142" s="7"/>
      <c r="T142" s="8">
        <v>0</v>
      </c>
      <c r="U142" s="7"/>
      <c r="V142" s="6"/>
      <c r="W142" s="7"/>
      <c r="X142" s="8">
        <v>0</v>
      </c>
      <c r="Y142" s="7"/>
      <c r="Z142" s="6"/>
      <c r="AA142" s="7"/>
      <c r="AB142" s="8">
        <v>0</v>
      </c>
      <c r="AC142" s="7"/>
      <c r="AD142" s="6"/>
      <c r="AE142" s="7"/>
      <c r="AF142" s="8">
        <v>0</v>
      </c>
      <c r="AG142" s="7"/>
      <c r="AH142" s="6"/>
      <c r="AI142" s="7"/>
      <c r="AJ142" s="8">
        <v>0</v>
      </c>
      <c r="AK142" s="7"/>
      <c r="AL142" s="8">
        <v>0</v>
      </c>
      <c r="AM142" s="7"/>
      <c r="AP142" s="25"/>
      <c r="AQ142" s="25"/>
      <c r="AR142" s="21"/>
      <c r="AS142" s="21"/>
      <c r="AT142" s="21"/>
      <c r="AU142" s="21"/>
    </row>
    <row r="143" spans="1:47">
      <c r="A143" s="2"/>
      <c r="B143" s="2"/>
      <c r="C143" s="2"/>
      <c r="D143" s="2"/>
      <c r="E143" s="2"/>
      <c r="F143" s="2" t="s">
        <v>135</v>
      </c>
      <c r="G143" s="2"/>
      <c r="H143" s="6">
        <f>ROUND(SUM(H141:H142),5)</f>
        <v>0</v>
      </c>
      <c r="I143" s="7"/>
      <c r="J143" s="6"/>
      <c r="K143" s="7"/>
      <c r="L143" s="6">
        <f>ROUND(SUM(L141:L142),5)</f>
        <v>865</v>
      </c>
      <c r="M143" s="7"/>
      <c r="N143" s="6"/>
      <c r="O143" s="7"/>
      <c r="P143" s="6">
        <f>L143</f>
        <v>865</v>
      </c>
      <c r="Q143" s="7"/>
      <c r="R143" s="6"/>
      <c r="S143" s="7"/>
      <c r="T143" s="6">
        <f>ROUND(SUM(T141:T142),5)</f>
        <v>0</v>
      </c>
      <c r="U143" s="7"/>
      <c r="V143" s="6"/>
      <c r="W143" s="7"/>
      <c r="X143" s="6">
        <f>ROUND(SUM(X141:X142),5)</f>
        <v>0</v>
      </c>
      <c r="Y143" s="7"/>
      <c r="Z143" s="6"/>
      <c r="AA143" s="7"/>
      <c r="AB143" s="6">
        <f>ROUND(SUM(AB141:AB142),5)</f>
        <v>0</v>
      </c>
      <c r="AC143" s="7"/>
      <c r="AD143" s="6"/>
      <c r="AE143" s="7"/>
      <c r="AF143" s="6">
        <f>ROUND(SUM(AF141:AF142),5)</f>
        <v>0</v>
      </c>
      <c r="AG143" s="7"/>
      <c r="AH143" s="6"/>
      <c r="AI143" s="7"/>
      <c r="AJ143" s="6">
        <f>ROUND(SUM(AJ141:AJ142),5)</f>
        <v>0</v>
      </c>
      <c r="AK143" s="7"/>
      <c r="AL143" s="6">
        <f>ROUND(SUM(AL141:AL142),5)</f>
        <v>0</v>
      </c>
      <c r="AM143" s="7"/>
      <c r="AP143" s="25"/>
      <c r="AQ143" s="25"/>
      <c r="AR143" s="21"/>
      <c r="AS143" s="21"/>
      <c r="AT143" s="21"/>
      <c r="AU143" s="21"/>
    </row>
    <row r="144" spans="1:47" ht="28.9" customHeight="1" thickBot="1">
      <c r="A144" s="2"/>
      <c r="B144" s="2"/>
      <c r="C144" s="2"/>
      <c r="D144" s="2"/>
      <c r="E144" s="2"/>
      <c r="F144" s="2" t="s">
        <v>136</v>
      </c>
      <c r="G144" s="2"/>
      <c r="H144" s="8">
        <v>0</v>
      </c>
      <c r="I144" s="7"/>
      <c r="J144" s="6"/>
      <c r="K144" s="7"/>
      <c r="L144" s="8">
        <v>19.100000000000001</v>
      </c>
      <c r="M144" s="7"/>
      <c r="N144" s="8"/>
      <c r="O144" s="7"/>
      <c r="P144" s="8">
        <f>L144</f>
        <v>19.100000000000001</v>
      </c>
      <c r="Q144" s="7"/>
      <c r="R144" s="8"/>
      <c r="S144" s="7"/>
      <c r="T144" s="8">
        <v>0</v>
      </c>
      <c r="U144" s="7"/>
      <c r="V144" s="6"/>
      <c r="W144" s="7"/>
      <c r="X144" s="8">
        <v>0</v>
      </c>
      <c r="Y144" s="7"/>
      <c r="Z144" s="6"/>
      <c r="AA144" s="7"/>
      <c r="AB144" s="8">
        <v>0</v>
      </c>
      <c r="AC144" s="7"/>
      <c r="AD144" s="6"/>
      <c r="AE144" s="7"/>
      <c r="AF144" s="8">
        <v>0</v>
      </c>
      <c r="AG144" s="7"/>
      <c r="AH144" s="6"/>
      <c r="AI144" s="7"/>
      <c r="AJ144" s="8">
        <v>0</v>
      </c>
      <c r="AK144" s="7"/>
      <c r="AL144" s="8">
        <v>0</v>
      </c>
      <c r="AM144" s="7"/>
      <c r="AP144" s="25"/>
      <c r="AQ144" s="25"/>
      <c r="AR144" s="21"/>
      <c r="AS144" s="21"/>
      <c r="AT144" s="21"/>
      <c r="AU144" s="21"/>
    </row>
    <row r="145" spans="1:49">
      <c r="A145" s="2"/>
      <c r="B145" s="2"/>
      <c r="C145" s="2"/>
      <c r="D145" s="2"/>
      <c r="E145" s="2" t="s">
        <v>137</v>
      </c>
      <c r="F145" s="2"/>
      <c r="G145" s="2"/>
      <c r="H145" s="6">
        <f>ROUND(SUM(H138:H140)+SUM(H143:H144),5)</f>
        <v>0</v>
      </c>
      <c r="I145" s="7"/>
      <c r="J145" s="6"/>
      <c r="K145" s="7"/>
      <c r="L145" s="6">
        <f>ROUND(SUM(L138:L140)+SUM(L143:L144),5)</f>
        <v>17014.41</v>
      </c>
      <c r="M145" s="7"/>
      <c r="N145" s="6">
        <f>ROUND(SUM(N138:N140)+SUM(N143:N144),5)</f>
        <v>15000</v>
      </c>
      <c r="O145" s="7"/>
      <c r="P145" s="6">
        <f>L145</f>
        <v>17014.41</v>
      </c>
      <c r="Q145" s="7"/>
      <c r="R145" s="6">
        <f>N145</f>
        <v>15000</v>
      </c>
      <c r="S145" s="7"/>
      <c r="T145" s="6">
        <f>ROUND(SUM(T138:T140)+SUM(T143:T144),5)</f>
        <v>0</v>
      </c>
      <c r="U145" s="7"/>
      <c r="V145" s="6"/>
      <c r="W145" s="7"/>
      <c r="X145" s="6">
        <f>ROUND(SUM(X138:X140)+SUM(X143:X144),5)</f>
        <v>0</v>
      </c>
      <c r="Y145" s="7"/>
      <c r="Z145" s="6"/>
      <c r="AA145" s="7"/>
      <c r="AB145" s="6">
        <f>ROUND(SUM(AB138:AB140)+SUM(AB143:AB144),5)</f>
        <v>0</v>
      </c>
      <c r="AC145" s="7"/>
      <c r="AD145" s="6"/>
      <c r="AE145" s="7"/>
      <c r="AF145" s="6">
        <f>ROUND(SUM(AF138:AF140)+SUM(AF143:AF144),5)</f>
        <v>0</v>
      </c>
      <c r="AG145" s="7"/>
      <c r="AH145" s="6"/>
      <c r="AI145" s="7"/>
      <c r="AJ145" s="6">
        <f>ROUND(SUM(AJ138:AJ140)+SUM(AJ143:AJ144),5)</f>
        <v>0</v>
      </c>
      <c r="AK145" s="7"/>
      <c r="AL145" s="6">
        <f>ROUND(SUM(AL138:AL140)+SUM(AL143:AL144),5)</f>
        <v>0</v>
      </c>
      <c r="AM145" s="7"/>
      <c r="AP145" s="25"/>
      <c r="AQ145" s="25"/>
      <c r="AR145" s="21"/>
      <c r="AS145" s="21"/>
      <c r="AT145" s="21"/>
      <c r="AU145" s="21"/>
    </row>
    <row r="146" spans="1:49" ht="28.9" customHeight="1">
      <c r="A146" s="30"/>
      <c r="B146" s="30"/>
      <c r="C146" s="30"/>
      <c r="D146" s="30"/>
      <c r="E146" s="30" t="s">
        <v>138</v>
      </c>
      <c r="F146" s="30"/>
      <c r="G146" s="30"/>
      <c r="H146" s="6"/>
      <c r="I146" s="7"/>
      <c r="J146" s="6"/>
      <c r="K146" s="7"/>
      <c r="L146" s="6"/>
      <c r="M146" s="7"/>
      <c r="N146" s="6"/>
      <c r="O146" s="7"/>
      <c r="P146" s="6"/>
      <c r="Q146" s="7"/>
      <c r="R146" s="6"/>
      <c r="S146" s="7"/>
      <c r="T146" s="6"/>
      <c r="U146" s="7"/>
      <c r="V146" s="6"/>
      <c r="W146" s="7"/>
      <c r="X146" s="6"/>
      <c r="Y146" s="7"/>
      <c r="Z146" s="6"/>
      <c r="AA146" s="7"/>
      <c r="AB146" s="6"/>
      <c r="AC146" s="7"/>
      <c r="AD146" s="6"/>
      <c r="AE146" s="7"/>
      <c r="AF146" s="6"/>
      <c r="AG146" s="7"/>
      <c r="AH146" s="6"/>
      <c r="AI146" s="7"/>
      <c r="AJ146" s="6"/>
      <c r="AK146" s="7"/>
      <c r="AL146" s="6"/>
      <c r="AM146" s="7"/>
      <c r="AP146" s="25"/>
      <c r="AQ146" s="25"/>
      <c r="AR146" s="21"/>
      <c r="AS146" s="21"/>
      <c r="AT146" s="21"/>
      <c r="AU146" s="21"/>
    </row>
    <row r="147" spans="1:49">
      <c r="A147" s="30"/>
      <c r="B147" s="30"/>
      <c r="C147" s="30"/>
      <c r="D147" s="30"/>
      <c r="E147" s="30"/>
      <c r="F147" s="30" t="s">
        <v>139</v>
      </c>
      <c r="G147" s="30"/>
      <c r="H147" s="6">
        <v>0</v>
      </c>
      <c r="I147" s="7"/>
      <c r="J147" s="6"/>
      <c r="K147" s="7"/>
      <c r="L147" s="6">
        <v>0</v>
      </c>
      <c r="M147" s="7"/>
      <c r="N147" s="6"/>
      <c r="O147" s="7"/>
      <c r="P147" s="6">
        <f>L147</f>
        <v>0</v>
      </c>
      <c r="Q147" s="7"/>
      <c r="R147" s="6"/>
      <c r="S147" s="7"/>
      <c r="T147" s="6">
        <v>964.04</v>
      </c>
      <c r="U147" s="7"/>
      <c r="V147" s="6">
        <v>1000</v>
      </c>
      <c r="W147" s="7"/>
      <c r="X147" s="6">
        <v>0</v>
      </c>
      <c r="Y147" s="7"/>
      <c r="Z147" s="6"/>
      <c r="AA147" s="7"/>
      <c r="AB147" s="6">
        <v>0</v>
      </c>
      <c r="AC147" s="7"/>
      <c r="AD147" s="6"/>
      <c r="AE147" s="7"/>
      <c r="AF147" s="6">
        <v>0</v>
      </c>
      <c r="AG147" s="7"/>
      <c r="AH147" s="6"/>
      <c r="AI147" s="7"/>
      <c r="AJ147" s="6">
        <v>0</v>
      </c>
      <c r="AK147" s="7"/>
      <c r="AL147" s="6">
        <v>0</v>
      </c>
      <c r="AM147" s="7"/>
      <c r="AO147" s="25">
        <v>1500</v>
      </c>
      <c r="AP147" s="25"/>
      <c r="AQ147" s="25"/>
      <c r="AR147" s="21"/>
      <c r="AS147" s="21">
        <v>1000</v>
      </c>
      <c r="AT147" s="21"/>
      <c r="AU147" s="21">
        <v>50</v>
      </c>
    </row>
    <row r="148" spans="1:49">
      <c r="A148" s="38"/>
      <c r="B148" s="38"/>
      <c r="C148" s="38"/>
      <c r="D148" s="38"/>
      <c r="E148" s="38"/>
      <c r="F148" s="38" t="s">
        <v>231</v>
      </c>
      <c r="G148" s="38"/>
      <c r="H148" s="6"/>
      <c r="I148" s="7"/>
      <c r="J148" s="6"/>
      <c r="K148" s="7"/>
      <c r="L148" s="6"/>
      <c r="M148" s="7"/>
      <c r="N148" s="6"/>
      <c r="O148" s="7"/>
      <c r="P148" s="6"/>
      <c r="Q148" s="7"/>
      <c r="R148" s="6"/>
      <c r="S148" s="7"/>
      <c r="T148" s="6"/>
      <c r="U148" s="7"/>
      <c r="V148" s="6"/>
      <c r="W148" s="7"/>
      <c r="X148" s="6"/>
      <c r="Y148" s="7"/>
      <c r="Z148" s="6"/>
      <c r="AA148" s="7"/>
      <c r="AB148" s="6"/>
      <c r="AC148" s="7"/>
      <c r="AD148" s="6"/>
      <c r="AE148" s="7"/>
      <c r="AF148" s="6"/>
      <c r="AG148" s="7"/>
      <c r="AH148" s="6"/>
      <c r="AI148" s="7"/>
      <c r="AJ148" s="6"/>
      <c r="AK148" s="7"/>
      <c r="AL148" s="6"/>
      <c r="AM148" s="7"/>
      <c r="AO148" s="25">
        <v>3000</v>
      </c>
      <c r="AP148" s="25"/>
      <c r="AQ148" s="25"/>
      <c r="AR148" s="21"/>
      <c r="AS148" s="21">
        <v>3100</v>
      </c>
      <c r="AT148" s="21"/>
      <c r="AU148" s="21">
        <v>425</v>
      </c>
    </row>
    <row r="149" spans="1:49">
      <c r="A149" s="38"/>
      <c r="B149" s="38"/>
      <c r="C149" s="38"/>
      <c r="D149" s="38"/>
      <c r="E149" s="38"/>
      <c r="F149" s="38" t="s">
        <v>282</v>
      </c>
      <c r="G149" s="38"/>
      <c r="H149" s="6"/>
      <c r="I149" s="7"/>
      <c r="J149" s="6"/>
      <c r="K149" s="7"/>
      <c r="L149" s="6"/>
      <c r="M149" s="7"/>
      <c r="N149" s="6"/>
      <c r="O149" s="7"/>
      <c r="P149" s="6"/>
      <c r="Q149" s="7"/>
      <c r="R149" s="6"/>
      <c r="S149" s="7"/>
      <c r="T149" s="6"/>
      <c r="U149" s="7"/>
      <c r="V149" s="6"/>
      <c r="W149" s="7"/>
      <c r="X149" s="6"/>
      <c r="Y149" s="7"/>
      <c r="Z149" s="6"/>
      <c r="AA149" s="7"/>
      <c r="AB149" s="6"/>
      <c r="AC149" s="7"/>
      <c r="AD149" s="6"/>
      <c r="AE149" s="7"/>
      <c r="AF149" s="6"/>
      <c r="AG149" s="7"/>
      <c r="AH149" s="6"/>
      <c r="AI149" s="7"/>
      <c r="AJ149" s="6"/>
      <c r="AK149" s="7"/>
      <c r="AL149" s="6"/>
      <c r="AM149" s="7"/>
      <c r="AO149" s="25">
        <v>3000</v>
      </c>
      <c r="AP149" s="25"/>
      <c r="AQ149" s="25"/>
      <c r="AR149" s="21"/>
      <c r="AS149" s="21"/>
      <c r="AT149" s="21"/>
      <c r="AU149" s="21"/>
    </row>
    <row r="150" spans="1:49">
      <c r="A150" s="30"/>
      <c r="B150" s="30"/>
      <c r="C150" s="30"/>
      <c r="D150" s="30"/>
      <c r="E150" s="30"/>
      <c r="F150" s="30" t="s">
        <v>250</v>
      </c>
      <c r="G150" s="30"/>
      <c r="H150" s="6"/>
      <c r="I150" s="7"/>
      <c r="J150" s="6"/>
      <c r="K150" s="7"/>
      <c r="L150" s="6"/>
      <c r="M150" s="7"/>
      <c r="N150" s="6"/>
      <c r="O150" s="7"/>
      <c r="P150" s="6"/>
      <c r="Q150" s="7"/>
      <c r="R150" s="6"/>
      <c r="S150" s="7"/>
      <c r="T150" s="6"/>
      <c r="U150" s="7"/>
      <c r="V150" s="6"/>
      <c r="W150" s="7"/>
      <c r="X150" s="6"/>
      <c r="Y150" s="7"/>
      <c r="Z150" s="6"/>
      <c r="AA150" s="7"/>
      <c r="AB150" s="6"/>
      <c r="AC150" s="7"/>
      <c r="AD150" s="6"/>
      <c r="AE150" s="7"/>
      <c r="AF150" s="6"/>
      <c r="AG150" s="7"/>
      <c r="AH150" s="6"/>
      <c r="AI150" s="7"/>
      <c r="AJ150" s="6"/>
      <c r="AK150" s="7"/>
      <c r="AL150" s="6"/>
      <c r="AM150" s="7"/>
      <c r="AO150" s="25">
        <v>3000</v>
      </c>
      <c r="AP150" s="25"/>
      <c r="AQ150" s="25"/>
      <c r="AR150" s="21"/>
      <c r="AS150" s="21">
        <v>12000</v>
      </c>
      <c r="AT150" s="21"/>
      <c r="AU150" s="21">
        <v>7000</v>
      </c>
    </row>
    <row r="151" spans="1:49" ht="15.75" thickBot="1">
      <c r="A151" s="30"/>
      <c r="B151" s="30"/>
      <c r="C151" s="30"/>
      <c r="D151" s="30"/>
      <c r="E151" s="30"/>
      <c r="F151" s="30"/>
      <c r="G151" s="30" t="s">
        <v>140</v>
      </c>
      <c r="H151" s="8">
        <v>0</v>
      </c>
      <c r="I151" s="7"/>
      <c r="J151" s="6"/>
      <c r="K151" s="7"/>
      <c r="L151" s="8">
        <v>0</v>
      </c>
      <c r="M151" s="7"/>
      <c r="N151" s="6"/>
      <c r="O151" s="7"/>
      <c r="P151" s="8">
        <f>L151</f>
        <v>0</v>
      </c>
      <c r="Q151" s="7"/>
      <c r="R151" s="6"/>
      <c r="S151" s="7"/>
      <c r="T151" s="8">
        <v>0</v>
      </c>
      <c r="U151" s="7"/>
      <c r="V151" s="6"/>
      <c r="W151" s="7"/>
      <c r="X151" s="8">
        <v>12879.83</v>
      </c>
      <c r="Y151" s="7"/>
      <c r="Z151" s="8">
        <v>9000</v>
      </c>
      <c r="AA151" s="7"/>
      <c r="AB151" s="8">
        <v>0</v>
      </c>
      <c r="AC151" s="7"/>
      <c r="AD151" s="6"/>
      <c r="AE151" s="7"/>
      <c r="AF151" s="8">
        <v>0</v>
      </c>
      <c r="AG151" s="7"/>
      <c r="AH151" s="6"/>
      <c r="AI151" s="7"/>
      <c r="AJ151" s="8">
        <v>0</v>
      </c>
      <c r="AK151" s="7"/>
      <c r="AL151" s="8">
        <v>0</v>
      </c>
      <c r="AM151" s="7"/>
      <c r="AP151" s="25"/>
      <c r="AQ151" s="25"/>
      <c r="AR151" s="21"/>
      <c r="AS151" s="21">
        <v>1700</v>
      </c>
      <c r="AT151" s="21"/>
      <c r="AW151" t="s">
        <v>252</v>
      </c>
    </row>
    <row r="152" spans="1:49">
      <c r="A152" s="38"/>
      <c r="B152" s="38"/>
      <c r="C152" s="38"/>
      <c r="D152" s="38"/>
      <c r="E152" s="38"/>
      <c r="F152" s="38"/>
      <c r="G152" s="38" t="s">
        <v>232</v>
      </c>
      <c r="H152" s="9"/>
      <c r="I152" s="7"/>
      <c r="J152" s="6"/>
      <c r="K152" s="7"/>
      <c r="L152" s="9"/>
      <c r="M152" s="7"/>
      <c r="N152" s="6"/>
      <c r="O152" s="7"/>
      <c r="P152" s="9"/>
      <c r="Q152" s="7"/>
      <c r="R152" s="6"/>
      <c r="S152" s="7"/>
      <c r="T152" s="9"/>
      <c r="U152" s="7"/>
      <c r="V152" s="6"/>
      <c r="W152" s="7"/>
      <c r="X152" s="9"/>
      <c r="Y152" s="7"/>
      <c r="Z152" s="9"/>
      <c r="AA152" s="7"/>
      <c r="AB152" s="9"/>
      <c r="AC152" s="7"/>
      <c r="AD152" s="6"/>
      <c r="AE152" s="7"/>
      <c r="AF152" s="9"/>
      <c r="AG152" s="7"/>
      <c r="AH152" s="6"/>
      <c r="AI152" s="7"/>
      <c r="AJ152" s="9"/>
      <c r="AK152" s="7"/>
      <c r="AL152" s="9"/>
      <c r="AM152" s="7"/>
      <c r="AO152" s="25">
        <v>2000</v>
      </c>
      <c r="AP152" s="25"/>
      <c r="AQ152" s="25"/>
      <c r="AR152" s="21"/>
      <c r="AS152" s="21"/>
      <c r="AT152" s="21"/>
      <c r="AU152" s="21">
        <v>0</v>
      </c>
    </row>
    <row r="153" spans="1:49">
      <c r="A153" s="30"/>
      <c r="B153" s="30"/>
      <c r="C153" s="30"/>
      <c r="D153" s="30"/>
      <c r="E153" s="30"/>
      <c r="F153" s="30" t="s">
        <v>251</v>
      </c>
      <c r="G153" s="30"/>
      <c r="H153" s="6">
        <f>ROUND(SUM(H150:H151),5)</f>
        <v>0</v>
      </c>
      <c r="I153" s="7"/>
      <c r="J153" s="6"/>
      <c r="K153" s="7"/>
      <c r="L153" s="6">
        <f>ROUND(SUM(L150:L151),5)</f>
        <v>0</v>
      </c>
      <c r="M153" s="7"/>
      <c r="N153" s="6"/>
      <c r="O153" s="7"/>
      <c r="P153" s="6">
        <f>L153</f>
        <v>0</v>
      </c>
      <c r="Q153" s="7"/>
      <c r="R153" s="6"/>
      <c r="S153" s="7"/>
      <c r="T153" s="6">
        <f>ROUND(SUM(T150:T151),5)</f>
        <v>0</v>
      </c>
      <c r="U153" s="7"/>
      <c r="V153" s="6"/>
      <c r="W153" s="7"/>
      <c r="X153" s="6">
        <f>ROUND(SUM(X150:X151),5)</f>
        <v>12879.83</v>
      </c>
      <c r="Y153" s="7"/>
      <c r="Z153" s="6">
        <f>ROUND(SUM(Z150:Z151),5)</f>
        <v>9000</v>
      </c>
      <c r="AA153" s="7"/>
      <c r="AB153" s="6">
        <f>ROUND(SUM(AB150:AB151),5)</f>
        <v>0</v>
      </c>
      <c r="AC153" s="7"/>
      <c r="AD153" s="6"/>
      <c r="AE153" s="7"/>
      <c r="AF153" s="6">
        <f>ROUND(SUM(AF150:AF151),5)</f>
        <v>0</v>
      </c>
      <c r="AG153" s="7"/>
      <c r="AH153" s="6"/>
      <c r="AI153" s="7"/>
      <c r="AJ153" s="6">
        <f>ROUND(SUM(AJ150:AJ151),5)</f>
        <v>0</v>
      </c>
      <c r="AK153" s="7"/>
      <c r="AL153" s="6">
        <f>ROUND(SUM(AL150:AL151),5)</f>
        <v>0</v>
      </c>
      <c r="AM153" s="7"/>
      <c r="AP153" s="25"/>
      <c r="AQ153" s="25"/>
      <c r="AR153" s="21"/>
      <c r="AS153" s="21"/>
      <c r="AT153" s="21"/>
      <c r="AU153" s="21"/>
    </row>
    <row r="154" spans="1:49" ht="28.9" customHeight="1" thickBot="1">
      <c r="A154" s="30"/>
      <c r="B154" s="30"/>
      <c r="C154" s="30"/>
      <c r="D154" s="30"/>
      <c r="E154" s="30"/>
      <c r="F154" s="30" t="s">
        <v>141</v>
      </c>
      <c r="G154" s="30"/>
      <c r="H154" s="8">
        <v>0</v>
      </c>
      <c r="I154" s="7"/>
      <c r="J154" s="6"/>
      <c r="K154" s="7"/>
      <c r="L154" s="8">
        <v>0</v>
      </c>
      <c r="M154" s="7"/>
      <c r="N154" s="6"/>
      <c r="O154" s="7"/>
      <c r="P154" s="8">
        <f>L154</f>
        <v>0</v>
      </c>
      <c r="Q154" s="7"/>
      <c r="R154" s="6"/>
      <c r="S154" s="7"/>
      <c r="T154" s="8">
        <v>0</v>
      </c>
      <c r="U154" s="7"/>
      <c r="V154" s="8">
        <v>500</v>
      </c>
      <c r="W154" s="7"/>
      <c r="X154" s="8">
        <v>0</v>
      </c>
      <c r="Y154" s="7"/>
      <c r="Z154" s="8"/>
      <c r="AA154" s="7"/>
      <c r="AB154" s="8">
        <v>0</v>
      </c>
      <c r="AC154" s="7"/>
      <c r="AD154" s="6"/>
      <c r="AE154" s="7"/>
      <c r="AF154" s="8">
        <v>0</v>
      </c>
      <c r="AG154" s="7"/>
      <c r="AH154" s="6"/>
      <c r="AI154" s="7"/>
      <c r="AJ154" s="8">
        <v>0</v>
      </c>
      <c r="AK154" s="7"/>
      <c r="AL154" s="8">
        <v>0</v>
      </c>
      <c r="AM154" s="7"/>
      <c r="AP154" s="25"/>
      <c r="AQ154" s="25"/>
      <c r="AR154" s="21"/>
      <c r="AS154" s="21"/>
      <c r="AT154" s="21"/>
      <c r="AU154" s="21"/>
    </row>
    <row r="155" spans="1:49">
      <c r="A155" s="30"/>
      <c r="B155" s="30"/>
      <c r="C155" s="30"/>
      <c r="D155" s="30"/>
      <c r="E155" s="30" t="s">
        <v>142</v>
      </c>
      <c r="F155" s="30"/>
      <c r="G155" s="30"/>
      <c r="H155" s="6">
        <f>ROUND(SUM(H146:H147)+SUM(H153:H154),5)</f>
        <v>0</v>
      </c>
      <c r="I155" s="7"/>
      <c r="J155" s="6"/>
      <c r="K155" s="7"/>
      <c r="L155" s="6">
        <f>ROUND(SUM(L146:L147)+SUM(L153:L154),5)</f>
        <v>0</v>
      </c>
      <c r="M155" s="7"/>
      <c r="N155" s="6"/>
      <c r="O155" s="7"/>
      <c r="P155" s="6">
        <f>L155</f>
        <v>0</v>
      </c>
      <c r="Q155" s="7"/>
      <c r="R155" s="6"/>
      <c r="S155" s="7"/>
      <c r="T155" s="6">
        <f>ROUND(SUM(T146:T147)+SUM(T153:T154),5)</f>
        <v>964.04</v>
      </c>
      <c r="U155" s="7"/>
      <c r="V155" s="6">
        <f>ROUND(SUM(V146:V147)+SUM(V153:V154),5)</f>
        <v>1500</v>
      </c>
      <c r="W155" s="7"/>
      <c r="X155" s="6">
        <f>ROUND(SUM(X146:X147)+SUM(X153:X154),5)</f>
        <v>12879.83</v>
      </c>
      <c r="Y155" s="7"/>
      <c r="Z155" s="6">
        <f>ROUND(SUM(Z146:Z147)+SUM(Z153:Z154),5)</f>
        <v>9000</v>
      </c>
      <c r="AA155" s="7"/>
      <c r="AB155" s="6">
        <f>ROUND(SUM(AB146:AB147)+SUM(AB153:AB154),5)</f>
        <v>0</v>
      </c>
      <c r="AC155" s="7"/>
      <c r="AD155" s="6"/>
      <c r="AE155" s="7"/>
      <c r="AF155" s="6">
        <f>ROUND(SUM(AF146:AF147)+SUM(AF153:AF154),5)</f>
        <v>0</v>
      </c>
      <c r="AG155" s="7"/>
      <c r="AH155" s="6"/>
      <c r="AI155" s="7"/>
      <c r="AJ155" s="6">
        <f>ROUND(SUM(AJ146:AJ147)+SUM(AJ153:AJ154),5)</f>
        <v>0</v>
      </c>
      <c r="AK155" s="7"/>
      <c r="AL155" s="6">
        <f>ROUND(SUM(AL146:AL147)+SUM(AL153:AL154),5)</f>
        <v>0</v>
      </c>
      <c r="AM155" s="7"/>
      <c r="AP155" s="25"/>
      <c r="AQ155" s="25"/>
      <c r="AR155" s="21"/>
      <c r="AS155" s="21"/>
      <c r="AT155" s="21"/>
      <c r="AU155" s="21"/>
    </row>
    <row r="156" spans="1:49" ht="28.9" customHeight="1">
      <c r="A156" s="2"/>
      <c r="B156" s="2"/>
      <c r="C156" s="2"/>
      <c r="D156" s="2"/>
      <c r="E156" s="2" t="s">
        <v>143</v>
      </c>
      <c r="F156" s="2"/>
      <c r="G156" s="2"/>
      <c r="H156" s="6">
        <v>0</v>
      </c>
      <c r="I156" s="7"/>
      <c r="J156" s="6"/>
      <c r="K156" s="7"/>
      <c r="L156" s="6">
        <v>0</v>
      </c>
      <c r="M156" s="7"/>
      <c r="N156" s="6"/>
      <c r="O156" s="7"/>
      <c r="P156" s="6">
        <f>L156</f>
        <v>0</v>
      </c>
      <c r="Q156" s="7"/>
      <c r="R156" s="6"/>
      <c r="S156" s="7"/>
      <c r="T156" s="6">
        <v>73.5</v>
      </c>
      <c r="U156" s="7"/>
      <c r="V156" s="6"/>
      <c r="W156" s="7"/>
      <c r="X156" s="6">
        <v>0</v>
      </c>
      <c r="Y156" s="7"/>
      <c r="Z156" s="6"/>
      <c r="AA156" s="7"/>
      <c r="AB156" s="6">
        <v>0</v>
      </c>
      <c r="AC156" s="7"/>
      <c r="AD156" s="6"/>
      <c r="AE156" s="7"/>
      <c r="AF156" s="6">
        <v>0</v>
      </c>
      <c r="AG156" s="7"/>
      <c r="AH156" s="6"/>
      <c r="AI156" s="7"/>
      <c r="AJ156" s="6">
        <v>0</v>
      </c>
      <c r="AK156" s="7"/>
      <c r="AL156" s="6">
        <v>0</v>
      </c>
      <c r="AM156" s="7"/>
      <c r="AP156" s="25"/>
      <c r="AQ156" s="25"/>
      <c r="AR156" s="21"/>
      <c r="AS156" s="21"/>
      <c r="AT156" s="21"/>
      <c r="AU156" s="21"/>
    </row>
    <row r="157" spans="1:49">
      <c r="A157" s="2"/>
      <c r="B157" s="2"/>
      <c r="C157" s="2"/>
      <c r="D157" s="2"/>
      <c r="E157" s="2" t="s">
        <v>144</v>
      </c>
      <c r="F157" s="2"/>
      <c r="G157" s="2"/>
      <c r="H157" s="6"/>
      <c r="I157" s="7"/>
      <c r="J157" s="6"/>
      <c r="K157" s="7"/>
      <c r="L157" s="6"/>
      <c r="M157" s="7"/>
      <c r="N157" s="6"/>
      <c r="O157" s="7"/>
      <c r="P157" s="6"/>
      <c r="Q157" s="7"/>
      <c r="R157" s="6"/>
      <c r="S157" s="7"/>
      <c r="T157" s="6"/>
      <c r="U157" s="7"/>
      <c r="V157" s="6"/>
      <c r="W157" s="7"/>
      <c r="X157" s="6"/>
      <c r="Y157" s="7"/>
      <c r="Z157" s="6"/>
      <c r="AA157" s="7"/>
      <c r="AB157" s="6"/>
      <c r="AC157" s="7"/>
      <c r="AD157" s="6"/>
      <c r="AE157" s="7"/>
      <c r="AF157" s="6"/>
      <c r="AG157" s="7"/>
      <c r="AH157" s="6"/>
      <c r="AI157" s="7"/>
      <c r="AJ157" s="6"/>
      <c r="AK157" s="7"/>
      <c r="AL157" s="6"/>
      <c r="AM157" s="7"/>
      <c r="AP157" s="25"/>
      <c r="AQ157" s="25"/>
      <c r="AR157" s="21"/>
      <c r="AS157" s="21"/>
      <c r="AT157" s="21"/>
      <c r="AU157" s="21"/>
    </row>
    <row r="158" spans="1:49">
      <c r="A158" s="38"/>
      <c r="B158" s="38"/>
      <c r="C158" s="38"/>
      <c r="D158" s="38"/>
      <c r="E158" s="38"/>
      <c r="F158" s="38" t="s">
        <v>210</v>
      </c>
      <c r="G158" s="38"/>
      <c r="H158" s="6"/>
      <c r="I158" s="7"/>
      <c r="J158" s="6"/>
      <c r="K158" s="7"/>
      <c r="L158" s="6"/>
      <c r="M158" s="7"/>
      <c r="N158" s="6"/>
      <c r="O158" s="7"/>
      <c r="P158" s="6"/>
      <c r="Q158" s="7"/>
      <c r="R158" s="6"/>
      <c r="S158" s="7"/>
      <c r="T158" s="6"/>
      <c r="U158" s="7"/>
      <c r="V158" s="6"/>
      <c r="W158" s="7"/>
      <c r="X158" s="6"/>
      <c r="Y158" s="7"/>
      <c r="Z158" s="6"/>
      <c r="AA158" s="7"/>
      <c r="AB158" s="6"/>
      <c r="AC158" s="7"/>
      <c r="AD158" s="6">
        <v>15000</v>
      </c>
      <c r="AE158" s="7"/>
      <c r="AF158" s="6"/>
      <c r="AG158" s="7"/>
      <c r="AH158" s="6"/>
      <c r="AI158" s="7"/>
      <c r="AJ158" s="6"/>
      <c r="AK158" s="7"/>
      <c r="AL158" s="6"/>
      <c r="AM158" s="7"/>
      <c r="AP158" s="25"/>
      <c r="AQ158" s="25">
        <v>12000</v>
      </c>
      <c r="AR158" s="21"/>
      <c r="AS158" s="21"/>
      <c r="AT158" s="21"/>
      <c r="AU158" s="21"/>
      <c r="AW158" t="s">
        <v>223</v>
      </c>
    </row>
    <row r="159" spans="1:49">
      <c r="A159" s="38"/>
      <c r="B159" s="38"/>
      <c r="C159" s="38"/>
      <c r="D159" s="38"/>
      <c r="E159" s="38"/>
      <c r="F159" s="38" t="s">
        <v>283</v>
      </c>
      <c r="G159" s="38"/>
      <c r="H159" s="6"/>
      <c r="I159" s="7"/>
      <c r="J159" s="6"/>
      <c r="K159" s="7"/>
      <c r="L159" s="6"/>
      <c r="M159" s="7"/>
      <c r="N159" s="6"/>
      <c r="O159" s="7"/>
      <c r="P159" s="6"/>
      <c r="Q159" s="7"/>
      <c r="R159" s="6"/>
      <c r="S159" s="7"/>
      <c r="T159" s="6"/>
      <c r="U159" s="7"/>
      <c r="V159" s="6"/>
      <c r="W159" s="7"/>
      <c r="X159" s="6"/>
      <c r="Y159" s="7"/>
      <c r="Z159" s="6"/>
      <c r="AA159" s="7"/>
      <c r="AB159" s="6"/>
      <c r="AC159" s="7"/>
      <c r="AD159" s="6"/>
      <c r="AE159" s="7"/>
      <c r="AF159" s="6"/>
      <c r="AG159" s="7"/>
      <c r="AH159" s="6"/>
      <c r="AI159" s="7"/>
      <c r="AJ159" s="6"/>
      <c r="AK159" s="7"/>
      <c r="AL159" s="6"/>
      <c r="AM159" s="7"/>
      <c r="AP159" s="25"/>
      <c r="AQ159" s="25">
        <v>12000</v>
      </c>
      <c r="AR159" s="21"/>
      <c r="AS159" s="21"/>
      <c r="AT159" s="21"/>
      <c r="AU159" s="21"/>
      <c r="AW159" t="s">
        <v>256</v>
      </c>
    </row>
    <row r="160" spans="1:49">
      <c r="A160" s="2"/>
      <c r="B160" s="2"/>
      <c r="C160" s="2"/>
      <c r="D160" s="2"/>
      <c r="E160" s="2"/>
      <c r="F160" s="2" t="s">
        <v>145</v>
      </c>
      <c r="G160" s="2"/>
      <c r="H160" s="6">
        <v>0</v>
      </c>
      <c r="I160" s="7"/>
      <c r="J160" s="6"/>
      <c r="K160" s="7"/>
      <c r="L160" s="6">
        <v>0</v>
      </c>
      <c r="M160" s="7"/>
      <c r="N160" s="6"/>
      <c r="O160" s="7"/>
      <c r="P160" s="6">
        <f t="shared" ref="P160:P171" si="10">L160</f>
        <v>0</v>
      </c>
      <c r="Q160" s="7"/>
      <c r="R160" s="6"/>
      <c r="S160" s="7"/>
      <c r="T160" s="6">
        <v>0</v>
      </c>
      <c r="U160" s="7"/>
      <c r="V160" s="6"/>
      <c r="W160" s="7"/>
      <c r="X160" s="6">
        <v>0</v>
      </c>
      <c r="Y160" s="7"/>
      <c r="Z160" s="6"/>
      <c r="AA160" s="7"/>
      <c r="AB160" s="6">
        <v>0</v>
      </c>
      <c r="AC160" s="7"/>
      <c r="AD160" s="6">
        <v>15000</v>
      </c>
      <c r="AE160" s="7"/>
      <c r="AF160" s="6">
        <v>0</v>
      </c>
      <c r="AG160" s="7"/>
      <c r="AH160" s="6"/>
      <c r="AI160" s="7"/>
      <c r="AJ160" s="6">
        <v>0</v>
      </c>
      <c r="AK160" s="7"/>
      <c r="AL160" s="6">
        <v>0</v>
      </c>
      <c r="AM160" s="7"/>
      <c r="AP160" s="25"/>
      <c r="AQ160" s="25">
        <v>5000</v>
      </c>
      <c r="AR160" s="21"/>
      <c r="AS160" s="21"/>
      <c r="AT160" s="21"/>
      <c r="AU160" s="21"/>
      <c r="AW160" t="s">
        <v>254</v>
      </c>
    </row>
    <row r="161" spans="1:53">
      <c r="A161" s="2"/>
      <c r="B161" s="2"/>
      <c r="C161" s="2"/>
      <c r="D161" s="2"/>
      <c r="E161" s="2"/>
      <c r="F161" s="2" t="s">
        <v>146</v>
      </c>
      <c r="G161" s="2"/>
      <c r="H161" s="6">
        <v>0</v>
      </c>
      <c r="I161" s="7"/>
      <c r="J161" s="6"/>
      <c r="K161" s="7"/>
      <c r="L161" s="6">
        <v>0</v>
      </c>
      <c r="M161" s="7"/>
      <c r="N161" s="6"/>
      <c r="O161" s="7"/>
      <c r="P161" s="6">
        <f t="shared" si="10"/>
        <v>0</v>
      </c>
      <c r="Q161" s="7"/>
      <c r="R161" s="6"/>
      <c r="S161" s="7"/>
      <c r="T161" s="6">
        <v>32.24</v>
      </c>
      <c r="U161" s="7"/>
      <c r="V161" s="6"/>
      <c r="W161" s="7"/>
      <c r="X161" s="6">
        <v>0</v>
      </c>
      <c r="Y161" s="7"/>
      <c r="Z161" s="6"/>
      <c r="AA161" s="7"/>
      <c r="AB161" s="6">
        <v>36451.5</v>
      </c>
      <c r="AC161" s="7"/>
      <c r="AD161" s="6">
        <v>40000</v>
      </c>
      <c r="AE161" s="7"/>
      <c r="AF161" s="6">
        <v>0</v>
      </c>
      <c r="AG161" s="7"/>
      <c r="AH161" s="6"/>
      <c r="AI161" s="7"/>
      <c r="AJ161" s="6">
        <v>0</v>
      </c>
      <c r="AK161" s="7"/>
      <c r="AL161" s="6">
        <v>0</v>
      </c>
      <c r="AM161" s="7"/>
      <c r="AP161" s="25"/>
      <c r="AQ161" s="25">
        <v>25000</v>
      </c>
      <c r="AR161" s="21"/>
      <c r="AS161" s="21"/>
      <c r="AT161" s="21"/>
      <c r="AU161" s="21"/>
      <c r="AW161" t="s">
        <v>276</v>
      </c>
    </row>
    <row r="162" spans="1:53">
      <c r="A162" s="2"/>
      <c r="B162" s="2"/>
      <c r="C162" s="2"/>
      <c r="D162" s="2"/>
      <c r="E162" s="2"/>
      <c r="F162" s="2" t="s">
        <v>147</v>
      </c>
      <c r="G162" s="2"/>
      <c r="H162" s="6">
        <v>0</v>
      </c>
      <c r="I162" s="7"/>
      <c r="J162" s="6"/>
      <c r="K162" s="7"/>
      <c r="L162" s="6">
        <v>0</v>
      </c>
      <c r="M162" s="7"/>
      <c r="N162" s="6"/>
      <c r="O162" s="7"/>
      <c r="P162" s="6">
        <f t="shared" si="10"/>
        <v>0</v>
      </c>
      <c r="Q162" s="7"/>
      <c r="R162" s="6"/>
      <c r="S162" s="7"/>
      <c r="T162" s="6">
        <v>0</v>
      </c>
      <c r="U162" s="7"/>
      <c r="V162" s="6"/>
      <c r="W162" s="7"/>
      <c r="X162" s="6">
        <v>0</v>
      </c>
      <c r="Y162" s="7"/>
      <c r="Z162" s="6"/>
      <c r="AA162" s="7"/>
      <c r="AB162" s="6">
        <v>3989.77</v>
      </c>
      <c r="AC162" s="7"/>
      <c r="AD162" s="6"/>
      <c r="AE162" s="7"/>
      <c r="AF162" s="6">
        <v>0</v>
      </c>
      <c r="AG162" s="7"/>
      <c r="AH162" s="6"/>
      <c r="AI162" s="7"/>
      <c r="AJ162" s="6">
        <v>0</v>
      </c>
      <c r="AK162" s="7"/>
      <c r="AL162" s="6">
        <v>0</v>
      </c>
      <c r="AM162" s="7"/>
      <c r="AP162" s="25"/>
      <c r="AQ162" s="25">
        <v>5000</v>
      </c>
      <c r="AR162" s="21"/>
      <c r="AS162" s="21"/>
      <c r="AT162" s="21"/>
      <c r="AU162" s="21"/>
      <c r="AW162" t="s">
        <v>224</v>
      </c>
    </row>
    <row r="163" spans="1:53">
      <c r="A163" s="2"/>
      <c r="B163" s="2"/>
      <c r="C163" s="2"/>
      <c r="D163" s="2"/>
      <c r="E163" s="2"/>
      <c r="F163" s="2" t="s">
        <v>148</v>
      </c>
      <c r="G163" s="2"/>
      <c r="H163" s="6">
        <v>0</v>
      </c>
      <c r="I163" s="7"/>
      <c r="J163" s="6"/>
      <c r="K163" s="7"/>
      <c r="L163" s="6">
        <v>0</v>
      </c>
      <c r="M163" s="7"/>
      <c r="N163" s="6"/>
      <c r="O163" s="7"/>
      <c r="P163" s="6">
        <f t="shared" si="10"/>
        <v>0</v>
      </c>
      <c r="Q163" s="7"/>
      <c r="R163" s="6"/>
      <c r="S163" s="7"/>
      <c r="T163" s="6">
        <v>0</v>
      </c>
      <c r="U163" s="7"/>
      <c r="V163" s="6"/>
      <c r="W163" s="7"/>
      <c r="X163" s="6">
        <v>0</v>
      </c>
      <c r="Y163" s="7"/>
      <c r="Z163" s="6"/>
      <c r="AA163" s="7"/>
      <c r="AB163" s="6">
        <v>0</v>
      </c>
      <c r="AC163" s="7"/>
      <c r="AD163" s="6">
        <v>12000</v>
      </c>
      <c r="AE163" s="7"/>
      <c r="AF163" s="6">
        <v>0</v>
      </c>
      <c r="AG163" s="7"/>
      <c r="AH163" s="6"/>
      <c r="AI163" s="7"/>
      <c r="AJ163" s="6">
        <v>0</v>
      </c>
      <c r="AK163" s="7"/>
      <c r="AL163" s="6">
        <v>0</v>
      </c>
      <c r="AM163" s="7"/>
      <c r="AP163" s="25"/>
      <c r="AQ163" s="25">
        <v>8000</v>
      </c>
      <c r="AR163" s="21"/>
      <c r="AS163" s="21"/>
      <c r="AT163" s="21"/>
      <c r="AU163" s="21"/>
      <c r="AW163" t="s">
        <v>225</v>
      </c>
    </row>
    <row r="164" spans="1:53" ht="15.75" thickBot="1">
      <c r="A164" s="2"/>
      <c r="B164" s="2"/>
      <c r="C164" s="2"/>
      <c r="D164" s="2"/>
      <c r="E164" s="2"/>
      <c r="F164" s="2" t="s">
        <v>149</v>
      </c>
      <c r="G164" s="2"/>
      <c r="H164" s="8">
        <v>0</v>
      </c>
      <c r="I164" s="7"/>
      <c r="J164" s="6"/>
      <c r="K164" s="7"/>
      <c r="L164" s="8">
        <v>0</v>
      </c>
      <c r="M164" s="7"/>
      <c r="N164" s="6"/>
      <c r="O164" s="7"/>
      <c r="P164" s="8">
        <f t="shared" si="10"/>
        <v>0</v>
      </c>
      <c r="Q164" s="7"/>
      <c r="R164" s="6"/>
      <c r="S164" s="7"/>
      <c r="T164" s="8">
        <v>0</v>
      </c>
      <c r="U164" s="7"/>
      <c r="V164" s="8">
        <v>700</v>
      </c>
      <c r="W164" s="7"/>
      <c r="X164" s="8">
        <v>0</v>
      </c>
      <c r="Y164" s="7"/>
      <c r="Z164" s="8">
        <v>2000</v>
      </c>
      <c r="AA164" s="7"/>
      <c r="AB164" s="8">
        <v>3838</v>
      </c>
      <c r="AC164" s="7"/>
      <c r="AD164" s="8"/>
      <c r="AE164" s="7"/>
      <c r="AF164" s="8">
        <v>0</v>
      </c>
      <c r="AG164" s="7"/>
      <c r="AH164" s="6"/>
      <c r="AI164" s="7"/>
      <c r="AJ164" s="8">
        <v>0</v>
      </c>
      <c r="AK164" s="7"/>
      <c r="AL164" s="8">
        <v>0</v>
      </c>
      <c r="AM164" s="7"/>
      <c r="AP164" s="25"/>
      <c r="AQ164" s="25">
        <v>3000</v>
      </c>
      <c r="AR164" s="21"/>
      <c r="AS164" s="21"/>
      <c r="AT164" s="21"/>
      <c r="AU164" s="21"/>
      <c r="AW164" t="s">
        <v>253</v>
      </c>
    </row>
    <row r="165" spans="1:53">
      <c r="A165" s="38"/>
      <c r="B165" s="38"/>
      <c r="C165" s="38"/>
      <c r="D165" s="38"/>
      <c r="E165" s="38"/>
      <c r="F165" s="38"/>
      <c r="G165" s="38" t="s">
        <v>279</v>
      </c>
      <c r="H165" s="9"/>
      <c r="I165" s="7"/>
      <c r="J165" s="6"/>
      <c r="K165" s="7"/>
      <c r="L165" s="9"/>
      <c r="M165" s="7"/>
      <c r="N165" s="6"/>
      <c r="O165" s="7"/>
      <c r="P165" s="9"/>
      <c r="Q165" s="7"/>
      <c r="R165" s="6"/>
      <c r="S165" s="7"/>
      <c r="T165" s="9"/>
      <c r="U165" s="7"/>
      <c r="V165" s="9"/>
      <c r="W165" s="7"/>
      <c r="X165" s="9"/>
      <c r="Y165" s="7"/>
      <c r="Z165" s="9"/>
      <c r="AA165" s="7"/>
      <c r="AB165" s="9"/>
      <c r="AC165" s="7"/>
      <c r="AD165" s="9"/>
      <c r="AE165" s="7"/>
      <c r="AF165" s="9"/>
      <c r="AG165" s="7"/>
      <c r="AH165" s="6"/>
      <c r="AI165" s="7"/>
      <c r="AJ165" s="9"/>
      <c r="AK165" s="7"/>
      <c r="AL165" s="9"/>
      <c r="AM165" s="7"/>
      <c r="AP165" s="25"/>
      <c r="AQ165" s="25">
        <v>500</v>
      </c>
      <c r="AR165" s="21"/>
      <c r="AS165" s="21"/>
      <c r="AT165" s="21"/>
      <c r="AU165" s="21"/>
      <c r="AW165" t="s">
        <v>280</v>
      </c>
    </row>
    <row r="166" spans="1:53">
      <c r="A166" s="2"/>
      <c r="B166" s="2"/>
      <c r="C166" s="2"/>
      <c r="D166" s="2"/>
      <c r="E166" s="2" t="s">
        <v>150</v>
      </c>
      <c r="F166" s="2"/>
      <c r="G166" s="2"/>
      <c r="H166" s="6">
        <f>ROUND(SUM(H157:H164),5)</f>
        <v>0</v>
      </c>
      <c r="I166" s="7"/>
      <c r="J166" s="6"/>
      <c r="K166" s="7"/>
      <c r="L166" s="6">
        <f>ROUND(SUM(L157:L164),5)</f>
        <v>0</v>
      </c>
      <c r="M166" s="7"/>
      <c r="N166" s="6"/>
      <c r="O166" s="7"/>
      <c r="P166" s="6">
        <f t="shared" si="10"/>
        <v>0</v>
      </c>
      <c r="Q166" s="7"/>
      <c r="R166" s="6"/>
      <c r="S166" s="7"/>
      <c r="T166" s="6">
        <f>ROUND(SUM(T157:T164),5)</f>
        <v>32.24</v>
      </c>
      <c r="U166" s="7"/>
      <c r="V166" s="6">
        <f>ROUND(SUM(V157:V164),5)</f>
        <v>700</v>
      </c>
      <c r="W166" s="7"/>
      <c r="X166" s="6">
        <f>ROUND(SUM(X157:X164),5)</f>
        <v>0</v>
      </c>
      <c r="Y166" s="7"/>
      <c r="Z166" s="6">
        <f>SUM(Z158:Z164)</f>
        <v>2000</v>
      </c>
      <c r="AA166" s="7"/>
      <c r="AB166" s="6">
        <f>ROUND(SUM(AB157:AB164),5)</f>
        <v>44279.27</v>
      </c>
      <c r="AC166" s="7"/>
      <c r="AD166" s="6">
        <f>ROUND(SUM(AD157:AD164),5)</f>
        <v>82000</v>
      </c>
      <c r="AE166" s="7"/>
      <c r="AF166" s="6">
        <f>ROUND(SUM(AF157:AF164),5)</f>
        <v>0</v>
      </c>
      <c r="AG166" s="7"/>
      <c r="AH166" s="6"/>
      <c r="AI166" s="7"/>
      <c r="AJ166" s="6">
        <f>ROUND(SUM(AJ157:AJ164),5)</f>
        <v>0</v>
      </c>
      <c r="AK166" s="7"/>
      <c r="AL166" s="6">
        <f>ROUND(SUM(AL157:AL164),5)</f>
        <v>0</v>
      </c>
      <c r="AM166" s="7"/>
      <c r="AP166" s="25"/>
      <c r="AQ166" s="25"/>
      <c r="AR166" s="21"/>
      <c r="AS166" s="21"/>
      <c r="AT166" s="21"/>
      <c r="AU166" s="21"/>
      <c r="AW166" t="s">
        <v>214</v>
      </c>
    </row>
    <row r="167" spans="1:53">
      <c r="A167" s="2"/>
      <c r="B167" s="2"/>
      <c r="C167" s="2"/>
      <c r="D167" s="2"/>
      <c r="E167" s="2"/>
      <c r="F167" s="2"/>
      <c r="G167" s="2"/>
      <c r="H167" s="6"/>
      <c r="I167" s="7"/>
      <c r="J167" s="6"/>
      <c r="K167" s="7"/>
      <c r="L167" s="6"/>
      <c r="M167" s="7"/>
      <c r="N167" s="6"/>
      <c r="O167" s="7"/>
      <c r="P167" s="6"/>
      <c r="Q167" s="7"/>
      <c r="R167" s="6"/>
      <c r="S167" s="7"/>
      <c r="T167" s="6"/>
      <c r="U167" s="7"/>
      <c r="V167" s="6"/>
      <c r="W167" s="7"/>
      <c r="X167" s="6"/>
      <c r="Y167" s="7"/>
      <c r="Z167" s="6"/>
      <c r="AA167" s="7"/>
      <c r="AB167" s="6"/>
      <c r="AC167" s="7"/>
      <c r="AD167" s="6"/>
      <c r="AE167" s="7"/>
      <c r="AF167" s="6"/>
      <c r="AG167" s="7"/>
      <c r="AH167" s="6"/>
      <c r="AI167" s="7"/>
      <c r="AJ167" s="6"/>
      <c r="AK167" s="7"/>
      <c r="AL167" s="6"/>
      <c r="AM167" s="7"/>
      <c r="AP167" s="25"/>
      <c r="AQ167" s="25"/>
      <c r="AR167" s="21"/>
      <c r="AS167" s="21"/>
      <c r="AT167" s="21"/>
      <c r="AU167" s="21"/>
    </row>
    <row r="168" spans="1:53">
      <c r="A168" s="2"/>
      <c r="B168" s="2"/>
      <c r="C168" s="2"/>
      <c r="D168" s="2"/>
      <c r="E168" s="2"/>
      <c r="F168" s="2"/>
      <c r="G168" s="2"/>
      <c r="H168" s="6"/>
      <c r="I168" s="7"/>
      <c r="J168" s="6"/>
      <c r="K168" s="7"/>
      <c r="L168" s="6"/>
      <c r="M168" s="7"/>
      <c r="N168" s="6"/>
      <c r="O168" s="7"/>
      <c r="P168" s="6"/>
      <c r="Q168" s="7"/>
      <c r="R168" s="6"/>
      <c r="S168" s="7"/>
      <c r="T168" s="6"/>
      <c r="U168" s="7"/>
      <c r="V168" s="6"/>
      <c r="W168" s="7"/>
      <c r="X168" s="6"/>
      <c r="Y168" s="7"/>
      <c r="Z168" s="6"/>
      <c r="AA168" s="7"/>
      <c r="AB168" s="6"/>
      <c r="AC168" s="7"/>
      <c r="AD168" s="6"/>
      <c r="AE168" s="7"/>
      <c r="AF168" s="6"/>
      <c r="AG168" s="7"/>
      <c r="AH168" s="6"/>
      <c r="AI168" s="7"/>
      <c r="AJ168" s="6"/>
      <c r="AK168" s="7"/>
      <c r="AL168" s="6"/>
      <c r="AM168" s="7"/>
      <c r="AP168" s="25"/>
      <c r="AQ168" s="25"/>
      <c r="AR168" s="21"/>
      <c r="AT168" s="21"/>
      <c r="AU168" s="21"/>
    </row>
    <row r="169" spans="1:53" ht="28.9" customHeight="1">
      <c r="A169" s="2"/>
      <c r="B169" s="2"/>
      <c r="C169" s="2"/>
      <c r="D169" s="2"/>
      <c r="E169" s="2" t="s">
        <v>151</v>
      </c>
      <c r="F169" s="2"/>
      <c r="G169" s="2"/>
      <c r="H169" s="6">
        <v>0</v>
      </c>
      <c r="I169" s="7"/>
      <c r="J169" s="6"/>
      <c r="K169" s="7"/>
      <c r="L169" s="6">
        <v>0</v>
      </c>
      <c r="M169" s="7"/>
      <c r="N169" s="6"/>
      <c r="O169" s="7"/>
      <c r="P169" s="6">
        <f t="shared" si="10"/>
        <v>0</v>
      </c>
      <c r="Q169" s="7"/>
      <c r="R169" s="6"/>
      <c r="S169" s="7"/>
      <c r="T169" s="6">
        <v>0</v>
      </c>
      <c r="U169" s="7"/>
      <c r="V169" s="6">
        <v>5000</v>
      </c>
      <c r="W169" s="7"/>
      <c r="X169" s="6">
        <v>0</v>
      </c>
      <c r="Y169" s="7"/>
      <c r="Z169" s="6"/>
      <c r="AA169" s="7"/>
      <c r="AB169" s="6">
        <v>0</v>
      </c>
      <c r="AC169" s="7"/>
      <c r="AD169" s="6"/>
      <c r="AE169" s="7"/>
      <c r="AF169" s="6">
        <v>0</v>
      </c>
      <c r="AG169" s="7"/>
      <c r="AH169" s="6"/>
      <c r="AI169" s="7"/>
      <c r="AJ169" s="6">
        <v>0</v>
      </c>
      <c r="AK169" s="7"/>
      <c r="AL169" s="6">
        <v>0</v>
      </c>
      <c r="AM169" s="7"/>
      <c r="AO169" s="25">
        <v>3200</v>
      </c>
      <c r="AP169" s="25"/>
      <c r="AQ169" s="25"/>
      <c r="AR169" s="21"/>
      <c r="AS169" s="21">
        <v>1000</v>
      </c>
      <c r="AT169" s="21"/>
      <c r="AU169" s="21">
        <v>1580</v>
      </c>
    </row>
    <row r="170" spans="1:53" ht="28.9" customHeight="1">
      <c r="A170" s="2"/>
      <c r="B170" s="2"/>
      <c r="C170" s="2"/>
      <c r="D170" s="2"/>
      <c r="E170" s="2"/>
      <c r="F170" s="2"/>
      <c r="G170" s="2" t="s">
        <v>215</v>
      </c>
      <c r="H170" s="6"/>
      <c r="I170" s="7"/>
      <c r="J170" s="6"/>
      <c r="K170" s="7"/>
      <c r="L170" s="6"/>
      <c r="M170" s="7"/>
      <c r="N170" s="6"/>
      <c r="O170" s="7"/>
      <c r="P170" s="6"/>
      <c r="Q170" s="7"/>
      <c r="R170" s="6"/>
      <c r="S170" s="7"/>
      <c r="T170" s="6"/>
      <c r="U170" s="7"/>
      <c r="V170" s="6"/>
      <c r="W170" s="7"/>
      <c r="X170" s="6"/>
      <c r="Y170" s="7"/>
      <c r="Z170" s="6"/>
      <c r="AA170" s="7"/>
      <c r="AB170" s="6"/>
      <c r="AC170" s="7"/>
      <c r="AD170" s="6"/>
      <c r="AE170" s="7"/>
      <c r="AF170" s="6"/>
      <c r="AG170" s="7"/>
      <c r="AH170" s="6"/>
      <c r="AI170" s="7"/>
      <c r="AJ170" s="6"/>
      <c r="AK170" s="7"/>
      <c r="AL170" s="6"/>
      <c r="AM170" s="7"/>
      <c r="AP170" s="25"/>
      <c r="AQ170" s="25"/>
      <c r="AR170" s="21"/>
      <c r="AS170" s="21"/>
      <c r="AT170" s="21"/>
      <c r="AU170" s="21"/>
    </row>
    <row r="171" spans="1:53">
      <c r="A171" s="2"/>
      <c r="B171" s="2"/>
      <c r="C171" s="2"/>
      <c r="D171" s="2"/>
      <c r="E171" s="2" t="s">
        <v>152</v>
      </c>
      <c r="F171" s="2"/>
      <c r="G171" s="2"/>
      <c r="H171" s="6">
        <v>0</v>
      </c>
      <c r="I171" s="7"/>
      <c r="J171" s="6"/>
      <c r="K171" s="7"/>
      <c r="L171" s="6">
        <v>119.82</v>
      </c>
      <c r="M171" s="7"/>
      <c r="N171" s="6"/>
      <c r="O171" s="7"/>
      <c r="P171" s="6">
        <f t="shared" si="10"/>
        <v>119.82</v>
      </c>
      <c r="Q171" s="7"/>
      <c r="R171" s="6"/>
      <c r="S171" s="7"/>
      <c r="T171" s="6">
        <v>0</v>
      </c>
      <c r="U171" s="7"/>
      <c r="V171" s="6"/>
      <c r="W171" s="7"/>
      <c r="X171" s="6">
        <v>0</v>
      </c>
      <c r="Y171" s="7"/>
      <c r="Z171" s="6"/>
      <c r="AA171" s="7"/>
      <c r="AB171" s="6">
        <v>0</v>
      </c>
      <c r="AC171" s="7"/>
      <c r="AD171" s="6"/>
      <c r="AE171" s="7"/>
      <c r="AF171" s="6">
        <v>531.14</v>
      </c>
      <c r="AG171" s="7"/>
      <c r="AH171" s="6">
        <v>500</v>
      </c>
      <c r="AI171" s="7"/>
      <c r="AJ171" s="6">
        <v>0</v>
      </c>
      <c r="AK171" s="7"/>
      <c r="AL171" s="6">
        <v>0</v>
      </c>
      <c r="AM171" s="7"/>
      <c r="AP171" s="25"/>
      <c r="AQ171" s="25"/>
      <c r="AR171" s="21"/>
      <c r="AS171" s="21"/>
      <c r="AT171" s="21"/>
      <c r="AU171" s="21"/>
    </row>
    <row r="172" spans="1:53">
      <c r="A172" s="2"/>
      <c r="B172" s="2"/>
      <c r="C172" s="2"/>
      <c r="D172" s="2"/>
      <c r="E172" s="2" t="s">
        <v>153</v>
      </c>
      <c r="F172" s="2"/>
      <c r="G172" s="2"/>
      <c r="H172" s="6"/>
      <c r="I172" s="7"/>
      <c r="J172" s="6"/>
      <c r="K172" s="7"/>
      <c r="L172" s="6"/>
      <c r="M172" s="7"/>
      <c r="N172" s="6"/>
      <c r="O172" s="7"/>
      <c r="P172" s="6"/>
      <c r="Q172" s="7"/>
      <c r="R172" s="6"/>
      <c r="S172" s="7"/>
      <c r="T172" s="6"/>
      <c r="U172" s="7"/>
      <c r="V172" s="6"/>
      <c r="W172" s="7"/>
      <c r="X172" s="6"/>
      <c r="Y172" s="7"/>
      <c r="Z172" s="6"/>
      <c r="AA172" s="7"/>
      <c r="AB172" s="6"/>
      <c r="AC172" s="7"/>
      <c r="AD172" s="6"/>
      <c r="AE172" s="7"/>
      <c r="AF172" s="6"/>
      <c r="AG172" s="7"/>
      <c r="AH172" s="6"/>
      <c r="AI172" s="7"/>
      <c r="AJ172" s="6"/>
      <c r="AK172" s="7"/>
      <c r="AL172" s="6"/>
      <c r="AM172" s="7"/>
      <c r="AP172" s="25"/>
      <c r="AQ172" s="25"/>
      <c r="AR172" s="21"/>
      <c r="AS172" s="21"/>
      <c r="AT172" s="21"/>
      <c r="AU172" s="21"/>
    </row>
    <row r="173" spans="1:53">
      <c r="A173" s="2"/>
      <c r="B173" s="2"/>
      <c r="C173" s="2"/>
      <c r="D173" s="2"/>
      <c r="E173" s="2"/>
      <c r="F173" s="2" t="s">
        <v>154</v>
      </c>
      <c r="G173" s="2"/>
      <c r="H173" s="6">
        <v>0</v>
      </c>
      <c r="I173" s="7"/>
      <c r="J173" s="6"/>
      <c r="K173" s="7"/>
      <c r="L173" s="6">
        <v>0</v>
      </c>
      <c r="M173" s="7"/>
      <c r="N173" s="6"/>
      <c r="O173" s="7"/>
      <c r="P173" s="6">
        <f t="shared" ref="P173:P196" si="11">L173</f>
        <v>0</v>
      </c>
      <c r="Q173" s="7"/>
      <c r="R173" s="6"/>
      <c r="S173" s="7"/>
      <c r="T173" s="6">
        <v>1454.48</v>
      </c>
      <c r="U173" s="7"/>
      <c r="V173" s="6">
        <v>800</v>
      </c>
      <c r="W173" s="7"/>
      <c r="X173" s="6">
        <v>0</v>
      </c>
      <c r="Y173" s="7"/>
      <c r="Z173" s="6"/>
      <c r="AA173" s="7"/>
      <c r="AB173" s="6">
        <v>0</v>
      </c>
      <c r="AC173" s="7"/>
      <c r="AD173" s="6"/>
      <c r="AE173" s="7"/>
      <c r="AF173" s="6">
        <v>0</v>
      </c>
      <c r="AG173" s="7"/>
      <c r="AH173" s="6"/>
      <c r="AI173" s="7"/>
      <c r="AJ173" s="6">
        <v>0</v>
      </c>
      <c r="AK173" s="7"/>
      <c r="AL173" s="6">
        <v>0</v>
      </c>
      <c r="AM173" s="7"/>
      <c r="AO173" s="25">
        <v>1000</v>
      </c>
      <c r="AP173" s="25"/>
      <c r="AQ173" s="25"/>
      <c r="AR173" s="21"/>
      <c r="AS173" s="21">
        <v>1000</v>
      </c>
      <c r="AT173" s="21"/>
      <c r="AU173" s="21">
        <v>860</v>
      </c>
      <c r="AX173" s="24"/>
      <c r="AY173" s="24"/>
      <c r="AZ173" s="24"/>
      <c r="BA173" s="24"/>
    </row>
    <row r="174" spans="1:53">
      <c r="A174" s="2"/>
      <c r="B174" s="2"/>
      <c r="C174" s="2"/>
      <c r="D174" s="2"/>
      <c r="E174" s="2"/>
      <c r="F174" s="2" t="s">
        <v>155</v>
      </c>
      <c r="G174" s="2"/>
      <c r="H174" s="6">
        <v>0</v>
      </c>
      <c r="I174" s="7"/>
      <c r="J174" s="6"/>
      <c r="K174" s="7"/>
      <c r="L174" s="6">
        <v>0</v>
      </c>
      <c r="M174" s="7"/>
      <c r="N174" s="6"/>
      <c r="O174" s="7"/>
      <c r="P174" s="6">
        <f t="shared" si="11"/>
        <v>0</v>
      </c>
      <c r="Q174" s="7"/>
      <c r="R174" s="6"/>
      <c r="S174" s="7"/>
      <c r="T174" s="6">
        <v>3727.28</v>
      </c>
      <c r="U174" s="7"/>
      <c r="V174" s="6">
        <v>12000</v>
      </c>
      <c r="W174" s="7"/>
      <c r="X174" s="6">
        <v>0</v>
      </c>
      <c r="Y174" s="7"/>
      <c r="Z174" s="6"/>
      <c r="AA174" s="7"/>
      <c r="AB174" s="6">
        <v>0</v>
      </c>
      <c r="AC174" s="7"/>
      <c r="AD174" s="6"/>
      <c r="AE174" s="7"/>
      <c r="AF174" s="6">
        <v>0</v>
      </c>
      <c r="AG174" s="7"/>
      <c r="AH174" s="6"/>
      <c r="AI174" s="7"/>
      <c r="AJ174" s="6">
        <v>0</v>
      </c>
      <c r="AK174" s="7"/>
      <c r="AL174" s="6">
        <v>0</v>
      </c>
      <c r="AM174" s="7"/>
      <c r="AO174" s="25">
        <v>12000</v>
      </c>
      <c r="AP174" s="25"/>
      <c r="AQ174" s="25"/>
      <c r="AR174" s="21"/>
      <c r="AS174" s="21">
        <v>9200</v>
      </c>
      <c r="AT174" s="21"/>
      <c r="AU174" s="21">
        <v>7600</v>
      </c>
      <c r="AX174" s="24"/>
      <c r="AY174" s="24"/>
      <c r="AZ174" s="24"/>
      <c r="BA174" s="24"/>
    </row>
    <row r="175" spans="1:53">
      <c r="A175" s="2"/>
      <c r="B175" s="2"/>
      <c r="C175" s="2"/>
      <c r="D175" s="2"/>
      <c r="E175" s="2"/>
      <c r="F175" s="2" t="s">
        <v>156</v>
      </c>
      <c r="G175" s="2"/>
      <c r="H175" s="6">
        <v>0</v>
      </c>
      <c r="I175" s="7"/>
      <c r="J175" s="6"/>
      <c r="K175" s="7"/>
      <c r="L175" s="6">
        <v>0</v>
      </c>
      <c r="M175" s="7"/>
      <c r="N175" s="6"/>
      <c r="O175" s="7"/>
      <c r="P175" s="6">
        <f t="shared" si="11"/>
        <v>0</v>
      </c>
      <c r="Q175" s="7"/>
      <c r="R175" s="6"/>
      <c r="S175" s="7"/>
      <c r="T175" s="6">
        <v>4841.57</v>
      </c>
      <c r="U175" s="7"/>
      <c r="V175" s="6">
        <v>5500</v>
      </c>
      <c r="W175" s="7"/>
      <c r="X175" s="6">
        <v>64</v>
      </c>
      <c r="Y175" s="7"/>
      <c r="Z175" s="6"/>
      <c r="AA175" s="7"/>
      <c r="AB175" s="6">
        <v>0</v>
      </c>
      <c r="AC175" s="7"/>
      <c r="AD175" s="6"/>
      <c r="AE175" s="7"/>
      <c r="AF175" s="6">
        <v>0</v>
      </c>
      <c r="AG175" s="7"/>
      <c r="AH175" s="6"/>
      <c r="AI175" s="7"/>
      <c r="AJ175" s="6">
        <v>0</v>
      </c>
      <c r="AK175" s="7"/>
      <c r="AL175" s="6">
        <v>0</v>
      </c>
      <c r="AM175" s="7"/>
      <c r="AO175" s="25">
        <v>4000</v>
      </c>
      <c r="AP175" s="25"/>
      <c r="AQ175" s="25"/>
      <c r="AR175" s="21"/>
      <c r="AS175" s="21">
        <v>5300</v>
      </c>
      <c r="AT175" s="21"/>
      <c r="AU175" s="21">
        <v>2700</v>
      </c>
      <c r="AX175" s="24"/>
      <c r="AY175" s="24"/>
      <c r="AZ175" s="24"/>
      <c r="BA175" s="24"/>
    </row>
    <row r="176" spans="1:53">
      <c r="A176" s="2"/>
      <c r="B176" s="2"/>
      <c r="C176" s="2"/>
      <c r="D176" s="2"/>
      <c r="E176" s="2"/>
      <c r="F176" s="2" t="s">
        <v>157</v>
      </c>
      <c r="G176" s="2"/>
      <c r="H176" s="6">
        <v>0</v>
      </c>
      <c r="I176" s="7"/>
      <c r="J176" s="6"/>
      <c r="K176" s="7"/>
      <c r="L176" s="6">
        <v>0</v>
      </c>
      <c r="M176" s="7"/>
      <c r="N176" s="6"/>
      <c r="O176" s="7"/>
      <c r="P176" s="6">
        <f t="shared" si="11"/>
        <v>0</v>
      </c>
      <c r="Q176" s="7"/>
      <c r="R176" s="6"/>
      <c r="S176" s="7"/>
      <c r="T176" s="6">
        <v>0</v>
      </c>
      <c r="U176" s="7"/>
      <c r="V176" s="6">
        <v>500</v>
      </c>
      <c r="W176" s="7"/>
      <c r="X176" s="6">
        <v>0</v>
      </c>
      <c r="Y176" s="7"/>
      <c r="Z176" s="6"/>
      <c r="AA176" s="7"/>
      <c r="AB176" s="6">
        <v>0</v>
      </c>
      <c r="AC176" s="7"/>
      <c r="AD176" s="6"/>
      <c r="AE176" s="7"/>
      <c r="AF176" s="6">
        <v>0</v>
      </c>
      <c r="AG176" s="7"/>
      <c r="AH176" s="6"/>
      <c r="AI176" s="7"/>
      <c r="AJ176" s="6">
        <v>0</v>
      </c>
      <c r="AK176" s="7"/>
      <c r="AL176" s="6">
        <v>0</v>
      </c>
      <c r="AM176" s="7"/>
      <c r="AO176" s="25">
        <v>700</v>
      </c>
      <c r="AP176" s="25"/>
      <c r="AQ176" s="25"/>
      <c r="AR176" s="21"/>
      <c r="AS176" s="21">
        <v>700</v>
      </c>
      <c r="AT176" s="21"/>
      <c r="AU176" s="21">
        <v>450</v>
      </c>
      <c r="AX176" s="24"/>
      <c r="AY176" s="24"/>
      <c r="AZ176" s="24"/>
      <c r="BA176" s="24"/>
    </row>
    <row r="177" spans="1:53">
      <c r="A177" s="2"/>
      <c r="B177" s="2"/>
      <c r="C177" s="2"/>
      <c r="D177" s="2"/>
      <c r="E177" s="2"/>
      <c r="F177" s="2" t="s">
        <v>158</v>
      </c>
      <c r="G177" s="2"/>
      <c r="H177" s="6">
        <v>0</v>
      </c>
      <c r="I177" s="7"/>
      <c r="J177" s="6"/>
      <c r="K177" s="7"/>
      <c r="L177" s="6">
        <v>0</v>
      </c>
      <c r="M177" s="7"/>
      <c r="N177" s="6"/>
      <c r="O177" s="7"/>
      <c r="P177" s="6">
        <f t="shared" si="11"/>
        <v>0</v>
      </c>
      <c r="Q177" s="7"/>
      <c r="R177" s="6"/>
      <c r="S177" s="7"/>
      <c r="T177" s="6">
        <v>971.48</v>
      </c>
      <c r="U177" s="7"/>
      <c r="V177" s="6">
        <v>2000</v>
      </c>
      <c r="W177" s="7"/>
      <c r="X177" s="6">
        <v>0</v>
      </c>
      <c r="Y177" s="7"/>
      <c r="Z177" s="6"/>
      <c r="AA177" s="7"/>
      <c r="AB177" s="6">
        <v>0</v>
      </c>
      <c r="AC177" s="7"/>
      <c r="AD177" s="6"/>
      <c r="AE177" s="7"/>
      <c r="AF177" s="6">
        <v>0</v>
      </c>
      <c r="AG177" s="7"/>
      <c r="AH177" s="6"/>
      <c r="AI177" s="7"/>
      <c r="AJ177" s="6">
        <v>0</v>
      </c>
      <c r="AK177" s="7"/>
      <c r="AL177" s="6">
        <v>0</v>
      </c>
      <c r="AM177" s="7"/>
      <c r="AO177" s="25">
        <v>20000</v>
      </c>
      <c r="AP177" s="25"/>
      <c r="AQ177" s="25"/>
      <c r="AR177" s="21"/>
      <c r="AS177" s="21">
        <v>19100</v>
      </c>
      <c r="AT177" s="21"/>
      <c r="AU177" s="21">
        <v>12000</v>
      </c>
      <c r="AX177" s="24"/>
      <c r="AY177" s="24"/>
      <c r="AZ177" s="24"/>
      <c r="BA177" s="24"/>
    </row>
    <row r="178" spans="1:53">
      <c r="A178" s="2"/>
      <c r="B178" s="2"/>
      <c r="C178" s="2"/>
      <c r="D178" s="2"/>
      <c r="E178" s="2"/>
      <c r="F178" s="2" t="s">
        <v>159</v>
      </c>
      <c r="G178" s="2"/>
      <c r="H178" s="6">
        <v>0</v>
      </c>
      <c r="I178" s="7"/>
      <c r="J178" s="6"/>
      <c r="K178" s="7"/>
      <c r="L178" s="6">
        <v>0</v>
      </c>
      <c r="M178" s="7"/>
      <c r="N178" s="6"/>
      <c r="O178" s="7"/>
      <c r="P178" s="6">
        <f t="shared" si="11"/>
        <v>0</v>
      </c>
      <c r="Q178" s="7"/>
      <c r="R178" s="6"/>
      <c r="S178" s="7"/>
      <c r="T178" s="6">
        <v>60</v>
      </c>
      <c r="U178" s="7"/>
      <c r="V178" s="6"/>
      <c r="W178" s="7"/>
      <c r="X178" s="6">
        <v>0</v>
      </c>
      <c r="Y178" s="7"/>
      <c r="Z178" s="6"/>
      <c r="AA178" s="7"/>
      <c r="AB178" s="6">
        <v>0</v>
      </c>
      <c r="AC178" s="7"/>
      <c r="AD178" s="6"/>
      <c r="AE178" s="7"/>
      <c r="AF178" s="6">
        <v>0</v>
      </c>
      <c r="AG178" s="7"/>
      <c r="AH178" s="6"/>
      <c r="AI178" s="7"/>
      <c r="AJ178" s="6">
        <v>0</v>
      </c>
      <c r="AK178" s="7"/>
      <c r="AL178" s="6">
        <v>0</v>
      </c>
      <c r="AM178" s="7"/>
      <c r="AP178" s="25"/>
      <c r="AQ178" s="25"/>
      <c r="AR178" s="21"/>
      <c r="AS178" s="21"/>
      <c r="AT178" s="21"/>
      <c r="AU178" s="21"/>
      <c r="AX178" s="24"/>
      <c r="AY178" s="24"/>
      <c r="AZ178" s="24"/>
      <c r="BA178" s="24"/>
    </row>
    <row r="179" spans="1:53">
      <c r="A179" s="2"/>
      <c r="B179" s="2"/>
      <c r="C179" s="2"/>
      <c r="D179" s="2"/>
      <c r="E179" s="2"/>
      <c r="F179" s="2" t="s">
        <v>160</v>
      </c>
      <c r="G179" s="2"/>
      <c r="H179" s="6">
        <v>0</v>
      </c>
      <c r="I179" s="7"/>
      <c r="J179" s="6"/>
      <c r="K179" s="7"/>
      <c r="L179" s="6">
        <v>0</v>
      </c>
      <c r="M179" s="7"/>
      <c r="N179" s="6"/>
      <c r="O179" s="7"/>
      <c r="P179" s="6">
        <f t="shared" si="11"/>
        <v>0</v>
      </c>
      <c r="Q179" s="7"/>
      <c r="R179" s="6"/>
      <c r="S179" s="7"/>
      <c r="T179" s="6">
        <v>5384.11</v>
      </c>
      <c r="U179" s="7"/>
      <c r="V179" s="6">
        <v>2500</v>
      </c>
      <c r="W179" s="7"/>
      <c r="X179" s="6">
        <v>0</v>
      </c>
      <c r="Y179" s="7"/>
      <c r="Z179" s="6"/>
      <c r="AA179" s="7"/>
      <c r="AB179" s="6">
        <v>0</v>
      </c>
      <c r="AC179" s="7"/>
      <c r="AD179" s="6"/>
      <c r="AE179" s="7"/>
      <c r="AF179" s="6">
        <v>0</v>
      </c>
      <c r="AG179" s="7"/>
      <c r="AH179" s="6"/>
      <c r="AI179" s="7"/>
      <c r="AJ179" s="6">
        <v>0</v>
      </c>
      <c r="AK179" s="7"/>
      <c r="AL179" s="6">
        <v>0</v>
      </c>
      <c r="AM179" s="7"/>
      <c r="AO179" s="25">
        <v>750</v>
      </c>
      <c r="AP179" s="25"/>
      <c r="AQ179" s="25"/>
      <c r="AR179" s="21"/>
      <c r="AS179" s="21"/>
      <c r="AT179" s="21"/>
      <c r="AU179" s="21">
        <v>500</v>
      </c>
      <c r="AX179" s="24"/>
      <c r="AY179" s="24"/>
      <c r="AZ179" s="24"/>
      <c r="BA179" s="24"/>
    </row>
    <row r="180" spans="1:53">
      <c r="A180" s="2"/>
      <c r="B180" s="2"/>
      <c r="C180" s="2"/>
      <c r="D180" s="2"/>
      <c r="E180" s="2"/>
      <c r="F180" s="2" t="s">
        <v>161</v>
      </c>
      <c r="G180" s="2"/>
      <c r="H180" s="6">
        <v>0</v>
      </c>
      <c r="I180" s="7"/>
      <c r="J180" s="6"/>
      <c r="K180" s="7"/>
      <c r="L180" s="6">
        <v>0</v>
      </c>
      <c r="M180" s="7"/>
      <c r="N180" s="6"/>
      <c r="O180" s="7"/>
      <c r="P180" s="6">
        <f t="shared" si="11"/>
        <v>0</v>
      </c>
      <c r="Q180" s="7"/>
      <c r="R180" s="6"/>
      <c r="S180" s="7"/>
      <c r="T180" s="6">
        <v>1098</v>
      </c>
      <c r="U180" s="7"/>
      <c r="V180" s="6">
        <v>1500</v>
      </c>
      <c r="W180" s="7"/>
      <c r="X180" s="6">
        <v>0</v>
      </c>
      <c r="Y180" s="7"/>
      <c r="Z180" s="6"/>
      <c r="AA180" s="7"/>
      <c r="AB180" s="6">
        <v>0</v>
      </c>
      <c r="AC180" s="7"/>
      <c r="AD180" s="6"/>
      <c r="AE180" s="7"/>
      <c r="AF180" s="6">
        <v>118</v>
      </c>
      <c r="AG180" s="7"/>
      <c r="AH180" s="6"/>
      <c r="AI180" s="7"/>
      <c r="AJ180" s="6">
        <v>0</v>
      </c>
      <c r="AK180" s="7"/>
      <c r="AL180" s="6">
        <v>0</v>
      </c>
      <c r="AM180" s="7"/>
      <c r="AO180" s="25">
        <v>1200</v>
      </c>
      <c r="AP180" s="25"/>
      <c r="AQ180" s="25"/>
      <c r="AR180" s="21"/>
      <c r="AS180" s="21">
        <v>900</v>
      </c>
      <c r="AT180" s="21"/>
      <c r="AU180" s="21">
        <v>1000</v>
      </c>
      <c r="AX180" s="24"/>
      <c r="AY180" s="24"/>
      <c r="AZ180" s="24"/>
      <c r="BA180" s="24"/>
    </row>
    <row r="181" spans="1:53">
      <c r="A181" s="2"/>
      <c r="B181" s="2"/>
      <c r="C181" s="2"/>
      <c r="D181" s="2"/>
      <c r="E181" s="2"/>
      <c r="F181" s="2" t="s">
        <v>162</v>
      </c>
      <c r="G181" s="2"/>
      <c r="H181" s="6">
        <v>0</v>
      </c>
      <c r="I181" s="7"/>
      <c r="J181" s="6"/>
      <c r="K181" s="7"/>
      <c r="L181" s="6">
        <v>0</v>
      </c>
      <c r="M181" s="7"/>
      <c r="N181" s="6"/>
      <c r="O181" s="7"/>
      <c r="P181" s="6">
        <f t="shared" si="11"/>
        <v>0</v>
      </c>
      <c r="Q181" s="7"/>
      <c r="R181" s="6"/>
      <c r="S181" s="7"/>
      <c r="T181" s="6">
        <v>1314.91</v>
      </c>
      <c r="U181" s="7"/>
      <c r="V181" s="6">
        <v>3000</v>
      </c>
      <c r="W181" s="7"/>
      <c r="X181" s="6">
        <v>0</v>
      </c>
      <c r="Y181" s="7"/>
      <c r="Z181" s="6"/>
      <c r="AA181" s="7"/>
      <c r="AB181" s="6">
        <v>289.20999999999998</v>
      </c>
      <c r="AC181" s="7"/>
      <c r="AD181" s="6"/>
      <c r="AE181" s="7"/>
      <c r="AF181" s="6">
        <v>0</v>
      </c>
      <c r="AG181" s="7"/>
      <c r="AH181" s="6"/>
      <c r="AI181" s="7"/>
      <c r="AJ181" s="6">
        <v>0</v>
      </c>
      <c r="AK181" s="7"/>
      <c r="AL181" s="6">
        <v>0</v>
      </c>
      <c r="AM181" s="7"/>
      <c r="AO181" s="25">
        <v>2000</v>
      </c>
      <c r="AP181" s="25"/>
      <c r="AQ181" s="25"/>
      <c r="AR181" s="21"/>
      <c r="AS181" s="21">
        <v>1700</v>
      </c>
      <c r="AT181" s="21"/>
      <c r="AU181" s="21">
        <v>50</v>
      </c>
      <c r="AX181" s="24"/>
      <c r="AY181" s="24"/>
      <c r="AZ181" s="24"/>
      <c r="BA181" s="24"/>
    </row>
    <row r="182" spans="1:53">
      <c r="A182" s="2"/>
      <c r="B182" s="2"/>
      <c r="C182" s="2"/>
      <c r="D182" s="2"/>
      <c r="E182" s="2"/>
      <c r="F182" s="2" t="s">
        <v>163</v>
      </c>
      <c r="G182" s="2"/>
      <c r="H182" s="6">
        <v>0</v>
      </c>
      <c r="I182" s="7"/>
      <c r="J182" s="6"/>
      <c r="K182" s="7"/>
      <c r="L182" s="6">
        <v>0</v>
      </c>
      <c r="M182" s="7"/>
      <c r="N182" s="6"/>
      <c r="O182" s="7"/>
      <c r="P182" s="6">
        <f t="shared" si="11"/>
        <v>0</v>
      </c>
      <c r="Q182" s="7"/>
      <c r="R182" s="6"/>
      <c r="S182" s="7"/>
      <c r="T182" s="6">
        <v>34165.74</v>
      </c>
      <c r="U182" s="7"/>
      <c r="V182" s="6">
        <v>35000</v>
      </c>
      <c r="W182" s="7"/>
      <c r="X182" s="6">
        <v>0</v>
      </c>
      <c r="Y182" s="7"/>
      <c r="Z182" s="6"/>
      <c r="AA182" s="7"/>
      <c r="AB182" s="6">
        <v>0</v>
      </c>
      <c r="AC182" s="7"/>
      <c r="AD182" s="6"/>
      <c r="AE182" s="7"/>
      <c r="AF182" s="6">
        <v>0</v>
      </c>
      <c r="AG182" s="7"/>
      <c r="AH182" s="6"/>
      <c r="AI182" s="7"/>
      <c r="AJ182" s="6">
        <v>0</v>
      </c>
      <c r="AK182" s="7"/>
      <c r="AL182" s="6">
        <v>0</v>
      </c>
      <c r="AM182" s="7"/>
      <c r="AO182" s="25">
        <v>42000</v>
      </c>
      <c r="AP182" s="25"/>
      <c r="AQ182" s="25"/>
      <c r="AR182" s="21"/>
      <c r="AS182" s="21">
        <v>39300</v>
      </c>
      <c r="AT182" s="21"/>
      <c r="AU182" s="21">
        <v>24000</v>
      </c>
      <c r="AX182" s="24"/>
      <c r="AY182" s="24"/>
      <c r="AZ182" s="24"/>
      <c r="BA182" s="24"/>
    </row>
    <row r="183" spans="1:53">
      <c r="A183" s="2"/>
      <c r="B183" s="2"/>
      <c r="C183" s="2"/>
      <c r="D183" s="2"/>
      <c r="E183" s="2"/>
      <c r="F183" s="2" t="s">
        <v>164</v>
      </c>
      <c r="G183" s="2"/>
      <c r="H183" s="6">
        <v>0</v>
      </c>
      <c r="I183" s="7"/>
      <c r="J183" s="6"/>
      <c r="K183" s="7"/>
      <c r="L183" s="6">
        <v>0</v>
      </c>
      <c r="M183" s="7"/>
      <c r="N183" s="6"/>
      <c r="O183" s="7"/>
      <c r="P183" s="6">
        <f t="shared" si="11"/>
        <v>0</v>
      </c>
      <c r="Q183" s="7"/>
      <c r="R183" s="6"/>
      <c r="S183" s="7"/>
      <c r="T183" s="6">
        <v>1040</v>
      </c>
      <c r="U183" s="7"/>
      <c r="V183" s="6">
        <v>1500</v>
      </c>
      <c r="W183" s="7"/>
      <c r="X183" s="6">
        <v>0</v>
      </c>
      <c r="Y183" s="7"/>
      <c r="Z183" s="6"/>
      <c r="AA183" s="7"/>
      <c r="AB183" s="6">
        <v>0</v>
      </c>
      <c r="AC183" s="7"/>
      <c r="AD183" s="6"/>
      <c r="AE183" s="7"/>
      <c r="AF183" s="6">
        <v>0</v>
      </c>
      <c r="AG183" s="7"/>
      <c r="AH183" s="6"/>
      <c r="AI183" s="7"/>
      <c r="AJ183" s="6">
        <v>0</v>
      </c>
      <c r="AK183" s="7"/>
      <c r="AL183" s="6">
        <v>0</v>
      </c>
      <c r="AM183" s="7"/>
      <c r="AO183" s="25">
        <v>3000</v>
      </c>
      <c r="AP183" s="25"/>
      <c r="AQ183" s="25"/>
      <c r="AR183" s="21"/>
      <c r="AS183" s="21">
        <v>7000</v>
      </c>
      <c r="AT183" s="21"/>
      <c r="AU183" s="21">
        <v>2000</v>
      </c>
      <c r="AX183" s="24"/>
      <c r="AY183" s="24"/>
      <c r="AZ183" s="24"/>
      <c r="BA183" s="24"/>
    </row>
    <row r="184" spans="1:53">
      <c r="A184" s="2"/>
      <c r="B184" s="2"/>
      <c r="C184" s="2"/>
      <c r="D184" s="2"/>
      <c r="E184" s="2"/>
      <c r="F184" s="2" t="s">
        <v>165</v>
      </c>
      <c r="G184" s="2"/>
      <c r="H184" s="6">
        <v>0</v>
      </c>
      <c r="I184" s="7"/>
      <c r="J184" s="6"/>
      <c r="K184" s="7"/>
      <c r="L184" s="6">
        <v>0</v>
      </c>
      <c r="M184" s="7"/>
      <c r="N184" s="6"/>
      <c r="O184" s="7"/>
      <c r="P184" s="6">
        <f t="shared" si="11"/>
        <v>0</v>
      </c>
      <c r="Q184" s="7"/>
      <c r="R184" s="6"/>
      <c r="S184" s="7"/>
      <c r="T184" s="6">
        <v>2199.38</v>
      </c>
      <c r="U184" s="7"/>
      <c r="V184" s="6">
        <v>2000</v>
      </c>
      <c r="W184" s="7"/>
      <c r="X184" s="6">
        <v>0</v>
      </c>
      <c r="Y184" s="7"/>
      <c r="Z184" s="6"/>
      <c r="AA184" s="7"/>
      <c r="AB184" s="6">
        <v>0</v>
      </c>
      <c r="AC184" s="7"/>
      <c r="AD184" s="6"/>
      <c r="AE184" s="7"/>
      <c r="AF184" s="6">
        <v>0</v>
      </c>
      <c r="AG184" s="7"/>
      <c r="AH184" s="6"/>
      <c r="AI184" s="7"/>
      <c r="AJ184" s="6">
        <v>0</v>
      </c>
      <c r="AK184" s="7"/>
      <c r="AL184" s="6">
        <v>0</v>
      </c>
      <c r="AM184" s="7"/>
      <c r="AO184" s="25">
        <v>500</v>
      </c>
      <c r="AP184" s="25"/>
      <c r="AQ184" s="25"/>
      <c r="AR184" s="21"/>
      <c r="AS184" s="21">
        <v>500</v>
      </c>
      <c r="AT184" s="21"/>
      <c r="AU184" s="21">
        <v>0</v>
      </c>
      <c r="AX184" s="24"/>
      <c r="AY184" s="24"/>
      <c r="AZ184" s="24"/>
      <c r="BA184" s="24"/>
    </row>
    <row r="185" spans="1:53">
      <c r="A185" s="2"/>
      <c r="B185" s="2"/>
      <c r="C185" s="2"/>
      <c r="D185" s="2"/>
      <c r="E185" s="2"/>
      <c r="F185" s="2" t="s">
        <v>166</v>
      </c>
      <c r="G185" s="2"/>
      <c r="H185" s="6">
        <v>0</v>
      </c>
      <c r="I185" s="7"/>
      <c r="J185" s="6"/>
      <c r="K185" s="7"/>
      <c r="L185" s="6">
        <v>0</v>
      </c>
      <c r="M185" s="7"/>
      <c r="N185" s="6"/>
      <c r="O185" s="7"/>
      <c r="P185" s="6">
        <f t="shared" si="11"/>
        <v>0</v>
      </c>
      <c r="Q185" s="7"/>
      <c r="R185" s="6"/>
      <c r="S185" s="7"/>
      <c r="T185" s="6">
        <v>250</v>
      </c>
      <c r="U185" s="7"/>
      <c r="V185" s="6">
        <v>2500</v>
      </c>
      <c r="W185" s="7"/>
      <c r="X185" s="6">
        <v>0</v>
      </c>
      <c r="Y185" s="7"/>
      <c r="Z185" s="6"/>
      <c r="AA185" s="7"/>
      <c r="AB185" s="6">
        <v>0</v>
      </c>
      <c r="AC185" s="7"/>
      <c r="AD185" s="6"/>
      <c r="AE185" s="7"/>
      <c r="AF185" s="6">
        <v>0</v>
      </c>
      <c r="AG185" s="7"/>
      <c r="AH185" s="6"/>
      <c r="AI185" s="7"/>
      <c r="AJ185" s="6">
        <v>0</v>
      </c>
      <c r="AK185" s="7"/>
      <c r="AL185" s="6">
        <v>0</v>
      </c>
      <c r="AM185" s="7"/>
      <c r="AP185" s="25"/>
      <c r="AQ185" s="25"/>
      <c r="AR185" s="21"/>
      <c r="AS185" s="21"/>
      <c r="AT185" s="21"/>
      <c r="AU185" s="21"/>
      <c r="AX185" s="24"/>
      <c r="AY185" s="24"/>
      <c r="AZ185" s="24"/>
      <c r="BA185" s="24"/>
    </row>
    <row r="186" spans="1:53">
      <c r="A186" s="2"/>
      <c r="B186" s="2"/>
      <c r="C186" s="2"/>
      <c r="D186" s="2"/>
      <c r="E186" s="2"/>
      <c r="F186" s="2" t="s">
        <v>167</v>
      </c>
      <c r="G186" s="2"/>
      <c r="H186" s="6">
        <v>0</v>
      </c>
      <c r="I186" s="7"/>
      <c r="J186" s="6"/>
      <c r="K186" s="7"/>
      <c r="L186" s="6">
        <v>0</v>
      </c>
      <c r="M186" s="7"/>
      <c r="N186" s="6"/>
      <c r="O186" s="7"/>
      <c r="P186" s="6">
        <f t="shared" si="11"/>
        <v>0</v>
      </c>
      <c r="Q186" s="7"/>
      <c r="R186" s="6"/>
      <c r="S186" s="7"/>
      <c r="T186" s="6">
        <v>138.52000000000001</v>
      </c>
      <c r="U186" s="7"/>
      <c r="V186" s="6">
        <v>500</v>
      </c>
      <c r="W186" s="7"/>
      <c r="X186" s="6">
        <v>0</v>
      </c>
      <c r="Y186" s="7"/>
      <c r="Z186" s="6"/>
      <c r="AA186" s="7"/>
      <c r="AB186" s="6">
        <v>0</v>
      </c>
      <c r="AC186" s="7"/>
      <c r="AD186" s="6"/>
      <c r="AE186" s="7"/>
      <c r="AF186" s="6">
        <v>0</v>
      </c>
      <c r="AG186" s="7"/>
      <c r="AH186" s="6"/>
      <c r="AI186" s="7"/>
      <c r="AJ186" s="6">
        <v>0</v>
      </c>
      <c r="AK186" s="7"/>
      <c r="AL186" s="6">
        <v>0</v>
      </c>
      <c r="AM186" s="7"/>
      <c r="AO186" s="25">
        <v>200</v>
      </c>
      <c r="AP186" s="25"/>
      <c r="AQ186" s="25"/>
      <c r="AR186" s="21"/>
      <c r="AS186" s="21">
        <v>200</v>
      </c>
      <c r="AT186" s="21"/>
      <c r="AU186" s="21">
        <v>420</v>
      </c>
      <c r="AX186" s="24"/>
      <c r="AY186" s="24"/>
      <c r="AZ186" s="24"/>
      <c r="BA186" s="24"/>
    </row>
    <row r="187" spans="1:53">
      <c r="A187" s="2"/>
      <c r="B187" s="2"/>
      <c r="C187" s="2"/>
      <c r="D187" s="2"/>
      <c r="E187" s="2"/>
      <c r="F187" s="2" t="s">
        <v>168</v>
      </c>
      <c r="G187" s="2"/>
      <c r="H187" s="6">
        <v>0</v>
      </c>
      <c r="I187" s="7"/>
      <c r="J187" s="6"/>
      <c r="K187" s="7"/>
      <c r="L187" s="6">
        <v>0</v>
      </c>
      <c r="M187" s="7"/>
      <c r="N187" s="6"/>
      <c r="O187" s="7"/>
      <c r="P187" s="6">
        <f t="shared" si="11"/>
        <v>0</v>
      </c>
      <c r="Q187" s="7"/>
      <c r="R187" s="6"/>
      <c r="S187" s="7"/>
      <c r="T187" s="6">
        <v>2047.82</v>
      </c>
      <c r="U187" s="7"/>
      <c r="V187" s="6">
        <v>3000</v>
      </c>
      <c r="W187" s="7"/>
      <c r="X187" s="6">
        <v>40.950000000000003</v>
      </c>
      <c r="Y187" s="7"/>
      <c r="Z187" s="6"/>
      <c r="AA187" s="7"/>
      <c r="AB187" s="6">
        <v>30</v>
      </c>
      <c r="AC187" s="7"/>
      <c r="AD187" s="6"/>
      <c r="AE187" s="7"/>
      <c r="AF187" s="6">
        <v>0</v>
      </c>
      <c r="AG187" s="7"/>
      <c r="AH187" s="6"/>
      <c r="AI187" s="7"/>
      <c r="AJ187" s="6">
        <v>0</v>
      </c>
      <c r="AK187" s="7"/>
      <c r="AL187" s="6">
        <v>0</v>
      </c>
      <c r="AM187" s="7"/>
      <c r="AP187" s="25"/>
      <c r="AQ187" s="25"/>
      <c r="AR187" s="21"/>
      <c r="AS187" s="21"/>
      <c r="AT187" s="21"/>
      <c r="AU187" s="21">
        <v>45</v>
      </c>
      <c r="AX187" s="24"/>
      <c r="AY187" s="24"/>
      <c r="AZ187" s="24"/>
      <c r="BA187" s="24"/>
    </row>
    <row r="188" spans="1:53">
      <c r="A188" s="2"/>
      <c r="B188" s="2"/>
      <c r="C188" s="2"/>
      <c r="D188" s="2"/>
      <c r="E188" s="2"/>
      <c r="F188" s="2" t="s">
        <v>169</v>
      </c>
      <c r="G188" s="2"/>
      <c r="H188" s="6">
        <v>0</v>
      </c>
      <c r="I188" s="7"/>
      <c r="J188" s="6"/>
      <c r="K188" s="7"/>
      <c r="L188" s="6">
        <v>0</v>
      </c>
      <c r="M188" s="7"/>
      <c r="N188" s="6"/>
      <c r="O188" s="7"/>
      <c r="P188" s="6">
        <f t="shared" si="11"/>
        <v>0</v>
      </c>
      <c r="Q188" s="7"/>
      <c r="R188" s="6"/>
      <c r="S188" s="7"/>
      <c r="T188" s="6">
        <v>62.91</v>
      </c>
      <c r="U188" s="7"/>
      <c r="V188" s="6">
        <v>1500</v>
      </c>
      <c r="W188" s="7"/>
      <c r="X188" s="6">
        <v>0</v>
      </c>
      <c r="Y188" s="7"/>
      <c r="Z188" s="6"/>
      <c r="AA188" s="7"/>
      <c r="AB188" s="6">
        <v>0</v>
      </c>
      <c r="AC188" s="7"/>
      <c r="AD188" s="6"/>
      <c r="AE188" s="7"/>
      <c r="AF188" s="6">
        <v>0</v>
      </c>
      <c r="AG188" s="7"/>
      <c r="AH188" s="6"/>
      <c r="AI188" s="7"/>
      <c r="AJ188" s="6">
        <v>0</v>
      </c>
      <c r="AK188" s="7"/>
      <c r="AL188" s="6">
        <v>0</v>
      </c>
      <c r="AM188" s="7"/>
      <c r="AP188" s="25"/>
      <c r="AQ188" s="25"/>
      <c r="AR188" s="21"/>
      <c r="AS188" s="21"/>
      <c r="AT188" s="21"/>
      <c r="AU188" s="21">
        <v>430</v>
      </c>
      <c r="AX188" s="24"/>
      <c r="AY188" s="24"/>
      <c r="AZ188" s="24"/>
      <c r="BA188" s="24"/>
    </row>
    <row r="189" spans="1:53">
      <c r="A189" s="2"/>
      <c r="B189" s="2"/>
      <c r="C189" s="2"/>
      <c r="D189" s="2"/>
      <c r="E189" s="2"/>
      <c r="F189" s="2" t="s">
        <v>170</v>
      </c>
      <c r="G189" s="2"/>
      <c r="H189" s="6">
        <v>0</v>
      </c>
      <c r="I189" s="7"/>
      <c r="J189" s="6"/>
      <c r="K189" s="7"/>
      <c r="L189" s="6">
        <v>0</v>
      </c>
      <c r="M189" s="7"/>
      <c r="N189" s="6"/>
      <c r="O189" s="7"/>
      <c r="P189" s="6">
        <f t="shared" si="11"/>
        <v>0</v>
      </c>
      <c r="Q189" s="7"/>
      <c r="R189" s="6"/>
      <c r="S189" s="7"/>
      <c r="T189" s="6">
        <v>11342.5</v>
      </c>
      <c r="U189" s="7"/>
      <c r="V189" s="6">
        <v>14000</v>
      </c>
      <c r="W189" s="7"/>
      <c r="X189" s="6">
        <v>0</v>
      </c>
      <c r="Y189" s="7"/>
      <c r="Z189" s="6"/>
      <c r="AA189" s="7"/>
      <c r="AB189" s="6">
        <v>0</v>
      </c>
      <c r="AC189" s="7"/>
      <c r="AD189" s="6"/>
      <c r="AE189" s="7"/>
      <c r="AF189" s="6">
        <v>0</v>
      </c>
      <c r="AG189" s="7"/>
      <c r="AH189" s="6"/>
      <c r="AI189" s="7"/>
      <c r="AJ189" s="6">
        <v>0</v>
      </c>
      <c r="AK189" s="7"/>
      <c r="AL189" s="6">
        <v>0</v>
      </c>
      <c r="AM189" s="7"/>
      <c r="AO189" s="25">
        <v>16000</v>
      </c>
      <c r="AP189" s="25"/>
      <c r="AQ189" s="25"/>
      <c r="AR189" s="21"/>
      <c r="AS189" s="21">
        <v>16000</v>
      </c>
      <c r="AT189" s="21"/>
      <c r="AU189" s="21">
        <v>8700</v>
      </c>
      <c r="AX189" s="24"/>
      <c r="AY189" s="24"/>
      <c r="AZ189" s="24"/>
      <c r="BA189" s="24"/>
    </row>
    <row r="190" spans="1:53">
      <c r="A190" s="2"/>
      <c r="B190" s="2"/>
      <c r="C190" s="2"/>
      <c r="D190" s="2"/>
      <c r="E190" s="2"/>
      <c r="F190" s="2" t="s">
        <v>171</v>
      </c>
      <c r="G190" s="2"/>
      <c r="H190" s="6">
        <v>0</v>
      </c>
      <c r="I190" s="7"/>
      <c r="J190" s="6"/>
      <c r="K190" s="7"/>
      <c r="L190" s="6">
        <v>0</v>
      </c>
      <c r="M190" s="7"/>
      <c r="N190" s="6"/>
      <c r="O190" s="7"/>
      <c r="P190" s="6">
        <f t="shared" si="11"/>
        <v>0</v>
      </c>
      <c r="Q190" s="7"/>
      <c r="R190" s="6"/>
      <c r="S190" s="7"/>
      <c r="T190" s="6">
        <v>-25</v>
      </c>
      <c r="U190" s="7"/>
      <c r="V190" s="6"/>
      <c r="W190" s="7"/>
      <c r="X190" s="6">
        <v>0</v>
      </c>
      <c r="Y190" s="7"/>
      <c r="Z190" s="6"/>
      <c r="AA190" s="7"/>
      <c r="AB190" s="6">
        <v>0</v>
      </c>
      <c r="AC190" s="7"/>
      <c r="AD190" s="6"/>
      <c r="AE190" s="7"/>
      <c r="AF190" s="6">
        <v>0</v>
      </c>
      <c r="AG190" s="7"/>
      <c r="AH190" s="6"/>
      <c r="AI190" s="7"/>
      <c r="AJ190" s="6">
        <v>0</v>
      </c>
      <c r="AK190" s="7"/>
      <c r="AL190" s="6">
        <v>0</v>
      </c>
      <c r="AM190" s="7"/>
      <c r="AP190" s="25"/>
      <c r="AQ190" s="25"/>
      <c r="AR190" s="21"/>
      <c r="AS190" s="21"/>
      <c r="AT190" s="21"/>
      <c r="AU190" s="21">
        <v>0</v>
      </c>
      <c r="AX190" s="24"/>
      <c r="AY190" s="24"/>
      <c r="AZ190" s="24"/>
      <c r="BA190" s="24"/>
    </row>
    <row r="191" spans="1:53">
      <c r="A191" s="2"/>
      <c r="B191" s="2"/>
      <c r="C191" s="2"/>
      <c r="D191" s="2"/>
      <c r="E191" s="2"/>
      <c r="F191" s="2" t="s">
        <v>172</v>
      </c>
      <c r="G191" s="2"/>
      <c r="H191" s="6">
        <v>0</v>
      </c>
      <c r="I191" s="7"/>
      <c r="J191" s="6"/>
      <c r="K191" s="7"/>
      <c r="L191" s="6">
        <v>0</v>
      </c>
      <c r="M191" s="7"/>
      <c r="N191" s="6"/>
      <c r="O191" s="7"/>
      <c r="P191" s="6">
        <f t="shared" si="11"/>
        <v>0</v>
      </c>
      <c r="Q191" s="7"/>
      <c r="R191" s="6"/>
      <c r="S191" s="7"/>
      <c r="T191" s="6">
        <v>578.64</v>
      </c>
      <c r="U191" s="7"/>
      <c r="V191" s="6">
        <v>1000</v>
      </c>
      <c r="W191" s="7"/>
      <c r="X191" s="6">
        <v>0</v>
      </c>
      <c r="Y191" s="7"/>
      <c r="Z191" s="6"/>
      <c r="AA191" s="7"/>
      <c r="AB191" s="6">
        <v>0</v>
      </c>
      <c r="AC191" s="7"/>
      <c r="AD191" s="6"/>
      <c r="AE191" s="7"/>
      <c r="AF191" s="6">
        <v>0</v>
      </c>
      <c r="AG191" s="7"/>
      <c r="AH191" s="6"/>
      <c r="AI191" s="7"/>
      <c r="AJ191" s="6">
        <v>0</v>
      </c>
      <c r="AK191" s="7"/>
      <c r="AL191" s="6">
        <v>0</v>
      </c>
      <c r="AM191" s="7"/>
      <c r="AO191" s="25">
        <v>1500</v>
      </c>
      <c r="AP191" s="25"/>
      <c r="AQ191" s="25"/>
      <c r="AR191" s="21"/>
      <c r="AS191" s="21">
        <v>1000</v>
      </c>
      <c r="AT191" s="21"/>
      <c r="AU191" s="21">
        <v>150</v>
      </c>
      <c r="AX191" s="24"/>
      <c r="AY191" s="24"/>
      <c r="AZ191" s="24"/>
      <c r="BA191" s="24"/>
    </row>
    <row r="192" spans="1:53">
      <c r="A192" s="2"/>
      <c r="B192" s="2"/>
      <c r="C192" s="2"/>
      <c r="D192" s="2"/>
      <c r="E192" s="2"/>
      <c r="F192" s="2" t="s">
        <v>173</v>
      </c>
      <c r="G192" s="2"/>
      <c r="H192" s="6">
        <v>0</v>
      </c>
      <c r="I192" s="7"/>
      <c r="J192" s="6"/>
      <c r="K192" s="7"/>
      <c r="L192" s="6">
        <v>0</v>
      </c>
      <c r="M192" s="7"/>
      <c r="N192" s="6"/>
      <c r="O192" s="7"/>
      <c r="P192" s="6">
        <f t="shared" si="11"/>
        <v>0</v>
      </c>
      <c r="Q192" s="7"/>
      <c r="R192" s="6"/>
      <c r="S192" s="7"/>
      <c r="T192" s="6">
        <v>961.03</v>
      </c>
      <c r="U192" s="7"/>
      <c r="V192" s="6">
        <v>1000</v>
      </c>
      <c r="W192" s="7"/>
      <c r="X192" s="6">
        <v>0</v>
      </c>
      <c r="Y192" s="7"/>
      <c r="Z192" s="6"/>
      <c r="AA192" s="7"/>
      <c r="AB192" s="6">
        <v>771.75</v>
      </c>
      <c r="AC192" s="7"/>
      <c r="AD192" s="6"/>
      <c r="AE192" s="7"/>
      <c r="AF192" s="6">
        <v>0</v>
      </c>
      <c r="AG192" s="7"/>
      <c r="AH192" s="6"/>
      <c r="AI192" s="7"/>
      <c r="AJ192" s="6">
        <v>0</v>
      </c>
      <c r="AK192" s="7"/>
      <c r="AL192" s="6">
        <v>0</v>
      </c>
      <c r="AM192" s="7"/>
      <c r="AP192" s="25"/>
      <c r="AQ192" s="25"/>
      <c r="AR192" s="21"/>
      <c r="AS192" s="21"/>
      <c r="AT192" s="21"/>
      <c r="AU192" s="21">
        <v>0</v>
      </c>
      <c r="AX192" s="24"/>
      <c r="AY192" s="24"/>
      <c r="AZ192" s="24"/>
      <c r="BA192" s="24"/>
    </row>
    <row r="193" spans="1:53">
      <c r="A193" s="2"/>
      <c r="B193" s="2"/>
      <c r="C193" s="2"/>
      <c r="D193" s="2"/>
      <c r="E193" s="2"/>
      <c r="F193" s="2" t="s">
        <v>174</v>
      </c>
      <c r="G193" s="2"/>
      <c r="H193" s="6">
        <v>0</v>
      </c>
      <c r="I193" s="7"/>
      <c r="J193" s="6"/>
      <c r="K193" s="7"/>
      <c r="L193" s="6">
        <v>0</v>
      </c>
      <c r="M193" s="7"/>
      <c r="N193" s="6"/>
      <c r="O193" s="7"/>
      <c r="P193" s="6">
        <f t="shared" si="11"/>
        <v>0</v>
      </c>
      <c r="Q193" s="7"/>
      <c r="R193" s="6"/>
      <c r="S193" s="7"/>
      <c r="T193" s="6">
        <v>825</v>
      </c>
      <c r="U193" s="7"/>
      <c r="V193" s="6">
        <v>500</v>
      </c>
      <c r="W193" s="7"/>
      <c r="X193" s="6">
        <v>0</v>
      </c>
      <c r="Y193" s="7"/>
      <c r="Z193" s="6"/>
      <c r="AA193" s="7"/>
      <c r="AB193" s="6">
        <v>0</v>
      </c>
      <c r="AC193" s="7"/>
      <c r="AD193" s="6"/>
      <c r="AE193" s="7"/>
      <c r="AF193" s="6">
        <v>0</v>
      </c>
      <c r="AG193" s="7"/>
      <c r="AH193" s="6"/>
      <c r="AI193" s="7"/>
      <c r="AJ193" s="6">
        <v>0</v>
      </c>
      <c r="AK193" s="7"/>
      <c r="AL193" s="6">
        <v>0</v>
      </c>
      <c r="AM193" s="7"/>
      <c r="AP193" s="25"/>
      <c r="AQ193" s="25"/>
      <c r="AR193" s="21"/>
      <c r="AS193" s="21"/>
      <c r="AT193" s="21"/>
      <c r="AU193" s="21"/>
      <c r="AX193" s="24"/>
      <c r="AY193" s="24"/>
      <c r="AZ193" s="24"/>
      <c r="BA193" s="24"/>
    </row>
    <row r="194" spans="1:53" ht="15.75" thickBot="1">
      <c r="A194" s="2"/>
      <c r="B194" s="2"/>
      <c r="C194" s="2"/>
      <c r="D194" s="2"/>
      <c r="E194" s="2"/>
      <c r="F194" s="2" t="s">
        <v>175</v>
      </c>
      <c r="G194" s="2"/>
      <c r="H194" s="8">
        <v>0</v>
      </c>
      <c r="I194" s="7"/>
      <c r="J194" s="6"/>
      <c r="K194" s="7"/>
      <c r="L194" s="8">
        <v>0</v>
      </c>
      <c r="M194" s="7"/>
      <c r="N194" s="6"/>
      <c r="O194" s="7"/>
      <c r="P194" s="8">
        <f t="shared" si="11"/>
        <v>0</v>
      </c>
      <c r="Q194" s="7"/>
      <c r="R194" s="6"/>
      <c r="S194" s="7"/>
      <c r="T194" s="8">
        <v>420.45</v>
      </c>
      <c r="U194" s="7"/>
      <c r="V194" s="8">
        <v>500</v>
      </c>
      <c r="W194" s="7"/>
      <c r="X194" s="8">
        <v>0</v>
      </c>
      <c r="Y194" s="7"/>
      <c r="Z194" s="6"/>
      <c r="AA194" s="7"/>
      <c r="AB194" s="8">
        <v>0</v>
      </c>
      <c r="AC194" s="7"/>
      <c r="AD194" s="6"/>
      <c r="AE194" s="7"/>
      <c r="AF194" s="8">
        <v>0</v>
      </c>
      <c r="AG194" s="7"/>
      <c r="AH194" s="6"/>
      <c r="AI194" s="7"/>
      <c r="AJ194" s="8">
        <v>0</v>
      </c>
      <c r="AK194" s="7"/>
      <c r="AL194" s="8">
        <v>0</v>
      </c>
      <c r="AM194" s="7"/>
      <c r="AO194" s="25">
        <v>600</v>
      </c>
      <c r="AP194" s="25"/>
      <c r="AQ194" s="25"/>
      <c r="AR194" s="21"/>
      <c r="AS194" s="21">
        <v>600</v>
      </c>
      <c r="AT194" s="21"/>
      <c r="AU194" s="21">
        <v>600</v>
      </c>
      <c r="AX194" s="24"/>
      <c r="AY194" s="24"/>
      <c r="AZ194" s="24"/>
      <c r="BA194" s="24"/>
    </row>
    <row r="195" spans="1:53">
      <c r="A195" s="38"/>
      <c r="B195" s="38"/>
      <c r="C195" s="38"/>
      <c r="D195" s="38"/>
      <c r="E195" s="38"/>
      <c r="F195" s="38"/>
      <c r="G195" s="38" t="s">
        <v>267</v>
      </c>
      <c r="H195" s="9"/>
      <c r="I195" s="7"/>
      <c r="J195" s="6"/>
      <c r="K195" s="7"/>
      <c r="L195" s="9"/>
      <c r="M195" s="7"/>
      <c r="N195" s="6"/>
      <c r="O195" s="7"/>
      <c r="P195" s="9"/>
      <c r="Q195" s="7"/>
      <c r="R195" s="6"/>
      <c r="S195" s="7"/>
      <c r="T195" s="9"/>
      <c r="U195" s="7"/>
      <c r="V195" s="9"/>
      <c r="W195" s="7"/>
      <c r="X195" s="9"/>
      <c r="Y195" s="7"/>
      <c r="Z195" s="6"/>
      <c r="AA195" s="7"/>
      <c r="AB195" s="9"/>
      <c r="AC195" s="7"/>
      <c r="AD195" s="6"/>
      <c r="AE195" s="7"/>
      <c r="AF195" s="9"/>
      <c r="AG195" s="7"/>
      <c r="AH195" s="6"/>
      <c r="AI195" s="7"/>
      <c r="AJ195" s="9"/>
      <c r="AK195" s="7"/>
      <c r="AL195" s="9"/>
      <c r="AM195" s="7"/>
      <c r="AO195" s="25">
        <v>12000</v>
      </c>
      <c r="AP195" s="25"/>
      <c r="AQ195" s="25"/>
      <c r="AR195" s="21"/>
      <c r="AS195" s="21"/>
      <c r="AT195" s="21"/>
      <c r="AU195" s="21"/>
      <c r="AX195" s="24"/>
      <c r="AY195" s="24"/>
      <c r="AZ195" s="24"/>
      <c r="BA195" s="24"/>
    </row>
    <row r="196" spans="1:53">
      <c r="A196" s="2"/>
      <c r="B196" s="2"/>
      <c r="C196" s="2"/>
      <c r="D196" s="2"/>
      <c r="E196" s="2" t="s">
        <v>176</v>
      </c>
      <c r="F196" s="2"/>
      <c r="G196" s="2"/>
      <c r="H196" s="6">
        <f>ROUND(SUM(H172:H194),5)</f>
        <v>0</v>
      </c>
      <c r="I196" s="7"/>
      <c r="J196" s="6"/>
      <c r="K196" s="7"/>
      <c r="L196" s="6">
        <f>ROUND(SUM(L172:L194),5)</f>
        <v>0</v>
      </c>
      <c r="M196" s="7"/>
      <c r="N196" s="6"/>
      <c r="O196" s="7"/>
      <c r="P196" s="6">
        <f t="shared" si="11"/>
        <v>0</v>
      </c>
      <c r="Q196" s="7"/>
      <c r="R196" s="6"/>
      <c r="S196" s="7"/>
      <c r="T196" s="6">
        <f>ROUND(SUM(T172:T194),5)</f>
        <v>72858.820000000007</v>
      </c>
      <c r="U196" s="7"/>
      <c r="V196" s="6">
        <f>ROUND(SUM(V172:V194),5)</f>
        <v>90800</v>
      </c>
      <c r="W196" s="7"/>
      <c r="X196" s="6">
        <f>ROUND(SUM(X172:X194),5)</f>
        <v>104.95</v>
      </c>
      <c r="Y196" s="7"/>
      <c r="Z196" s="6"/>
      <c r="AA196" s="7"/>
      <c r="AB196" s="6">
        <f>ROUND(SUM(AB172:AB194),5)</f>
        <v>1090.96</v>
      </c>
      <c r="AC196" s="7"/>
      <c r="AD196" s="6"/>
      <c r="AE196" s="7"/>
      <c r="AF196" s="6">
        <f>ROUND(SUM(AF172:AF194),5)</f>
        <v>118</v>
      </c>
      <c r="AG196" s="7"/>
      <c r="AH196" s="6"/>
      <c r="AI196" s="7"/>
      <c r="AJ196" s="6">
        <f>ROUND(SUM(AJ172:AJ194),5)</f>
        <v>0</v>
      </c>
      <c r="AK196" s="7"/>
      <c r="AL196" s="6">
        <f>ROUND(SUM(AL172:AL194),5)</f>
        <v>0</v>
      </c>
      <c r="AM196" s="7"/>
      <c r="AP196" s="25"/>
      <c r="AQ196" s="25"/>
      <c r="AR196" s="21"/>
      <c r="AS196" s="21"/>
      <c r="AT196" s="21"/>
      <c r="AU196" s="21"/>
      <c r="AX196" s="24"/>
      <c r="AY196" s="24"/>
      <c r="AZ196" s="24"/>
      <c r="BA196" s="24"/>
    </row>
    <row r="197" spans="1:53" ht="28.9" customHeight="1">
      <c r="A197" s="2"/>
      <c r="B197" s="2"/>
      <c r="C197" s="2"/>
      <c r="D197" s="2"/>
      <c r="E197" s="2" t="s">
        <v>177</v>
      </c>
      <c r="F197" s="2"/>
      <c r="G197" s="2"/>
      <c r="H197" s="6"/>
      <c r="I197" s="7"/>
      <c r="J197" s="6"/>
      <c r="K197" s="7"/>
      <c r="L197" s="6"/>
      <c r="M197" s="7"/>
      <c r="N197" s="6"/>
      <c r="O197" s="7"/>
      <c r="P197" s="6"/>
      <c r="Q197" s="7"/>
      <c r="R197" s="6"/>
      <c r="S197" s="7"/>
      <c r="T197" s="6"/>
      <c r="U197" s="7"/>
      <c r="V197" s="6"/>
      <c r="W197" s="7"/>
      <c r="X197" s="6"/>
      <c r="Y197" s="7"/>
      <c r="Z197" s="6"/>
      <c r="AA197" s="7"/>
      <c r="AB197" s="6"/>
      <c r="AC197" s="7"/>
      <c r="AD197" s="6"/>
      <c r="AE197" s="7"/>
      <c r="AF197" s="6"/>
      <c r="AG197" s="7"/>
      <c r="AH197" s="6"/>
      <c r="AI197" s="7"/>
      <c r="AJ197" s="6"/>
      <c r="AK197" s="7"/>
      <c r="AL197" s="6"/>
      <c r="AM197" s="7"/>
      <c r="AP197" s="25"/>
      <c r="AQ197" s="25"/>
      <c r="AR197" s="21"/>
      <c r="AS197" s="21"/>
      <c r="AT197" s="21"/>
      <c r="AU197" s="21"/>
      <c r="AX197" s="24"/>
      <c r="AY197" s="24"/>
      <c r="AZ197" s="24"/>
      <c r="BA197" s="24"/>
    </row>
    <row r="198" spans="1:53">
      <c r="A198" s="2"/>
      <c r="B198" s="2"/>
      <c r="C198" s="2"/>
      <c r="D198" s="2"/>
      <c r="E198" s="2"/>
      <c r="F198" s="2" t="s">
        <v>178</v>
      </c>
      <c r="G198" s="2"/>
      <c r="H198" s="6">
        <v>0</v>
      </c>
      <c r="I198" s="7"/>
      <c r="J198" s="6"/>
      <c r="K198" s="7"/>
      <c r="L198" s="6">
        <v>0</v>
      </c>
      <c r="M198" s="7"/>
      <c r="N198" s="6"/>
      <c r="O198" s="7"/>
      <c r="P198" s="6">
        <f>L198</f>
        <v>0</v>
      </c>
      <c r="Q198" s="7"/>
      <c r="R198" s="6"/>
      <c r="S198" s="7"/>
      <c r="T198" s="6">
        <v>5141</v>
      </c>
      <c r="U198" s="7"/>
      <c r="V198" s="6">
        <v>5800</v>
      </c>
      <c r="W198" s="7"/>
      <c r="X198" s="6">
        <v>0</v>
      </c>
      <c r="Y198" s="7"/>
      <c r="Z198" s="6"/>
      <c r="AA198" s="7"/>
      <c r="AB198" s="6">
        <v>0</v>
      </c>
      <c r="AC198" s="7"/>
      <c r="AD198" s="6"/>
      <c r="AE198" s="7"/>
      <c r="AF198" s="6">
        <v>0</v>
      </c>
      <c r="AG198" s="7"/>
      <c r="AH198" s="6"/>
      <c r="AI198" s="7"/>
      <c r="AJ198" s="6">
        <v>0</v>
      </c>
      <c r="AK198" s="7"/>
      <c r="AL198" s="6">
        <v>0</v>
      </c>
      <c r="AM198" s="7"/>
      <c r="AO198" s="25">
        <v>6000</v>
      </c>
      <c r="AP198" s="25"/>
      <c r="AQ198" s="25"/>
      <c r="AR198" s="21"/>
      <c r="AS198" s="21">
        <v>5200</v>
      </c>
      <c r="AT198" s="21"/>
      <c r="AU198" s="21">
        <v>1400</v>
      </c>
    </row>
    <row r="199" spans="1:53">
      <c r="A199" s="2"/>
      <c r="B199" s="2"/>
      <c r="C199" s="2"/>
      <c r="D199" s="2"/>
      <c r="E199" s="2"/>
      <c r="F199" s="2" t="s">
        <v>179</v>
      </c>
      <c r="G199" s="2"/>
      <c r="H199" s="6">
        <v>0</v>
      </c>
      <c r="I199" s="7"/>
      <c r="J199" s="6"/>
      <c r="K199" s="7"/>
      <c r="L199" s="6">
        <v>0</v>
      </c>
      <c r="M199" s="7"/>
      <c r="N199" s="6"/>
      <c r="O199" s="7"/>
      <c r="P199" s="6">
        <f>L199</f>
        <v>0</v>
      </c>
      <c r="Q199" s="7"/>
      <c r="R199" s="6"/>
      <c r="S199" s="7"/>
      <c r="T199" s="6">
        <v>1277.48</v>
      </c>
      <c r="U199" s="7"/>
      <c r="V199" s="6">
        <v>2000</v>
      </c>
      <c r="W199" s="7"/>
      <c r="X199" s="6">
        <v>0</v>
      </c>
      <c r="Y199" s="7"/>
      <c r="Z199" s="6"/>
      <c r="AA199" s="7"/>
      <c r="AB199" s="6">
        <v>0</v>
      </c>
      <c r="AC199" s="7"/>
      <c r="AD199" s="6"/>
      <c r="AE199" s="7"/>
      <c r="AF199" s="6">
        <v>0</v>
      </c>
      <c r="AG199" s="7"/>
      <c r="AH199" s="6"/>
      <c r="AI199" s="7"/>
      <c r="AJ199" s="6">
        <v>0</v>
      </c>
      <c r="AK199" s="7"/>
      <c r="AL199" s="6">
        <v>0</v>
      </c>
      <c r="AM199" s="7"/>
      <c r="AO199" s="25">
        <v>1800</v>
      </c>
      <c r="AP199" s="25"/>
      <c r="AQ199" s="25"/>
      <c r="AR199" s="21"/>
      <c r="AS199" s="21"/>
      <c r="AT199" s="21"/>
      <c r="AU199" s="21">
        <v>0</v>
      </c>
    </row>
    <row r="200" spans="1:53" ht="15.75" thickBot="1">
      <c r="A200" s="2"/>
      <c r="B200" s="2"/>
      <c r="C200" s="2"/>
      <c r="D200" s="2"/>
      <c r="E200" s="2"/>
      <c r="F200" s="2" t="s">
        <v>180</v>
      </c>
      <c r="G200" s="2"/>
      <c r="H200" s="8">
        <v>0</v>
      </c>
      <c r="I200" s="7"/>
      <c r="J200" s="6"/>
      <c r="K200" s="7"/>
      <c r="L200" s="8">
        <v>0</v>
      </c>
      <c r="M200" s="7"/>
      <c r="N200" s="6"/>
      <c r="O200" s="7"/>
      <c r="P200" s="8">
        <f>L200</f>
        <v>0</v>
      </c>
      <c r="Q200" s="7"/>
      <c r="R200" s="6"/>
      <c r="S200" s="7"/>
      <c r="T200" s="8">
        <v>4505</v>
      </c>
      <c r="U200" s="7"/>
      <c r="V200" s="8">
        <v>9000</v>
      </c>
      <c r="W200" s="7"/>
      <c r="X200" s="8">
        <v>0</v>
      </c>
      <c r="Y200" s="7"/>
      <c r="Z200" s="6"/>
      <c r="AA200" s="7"/>
      <c r="AB200" s="8">
        <v>0</v>
      </c>
      <c r="AC200" s="7"/>
      <c r="AD200" s="6"/>
      <c r="AE200" s="7"/>
      <c r="AF200" s="8">
        <v>0</v>
      </c>
      <c r="AG200" s="7"/>
      <c r="AH200" s="6"/>
      <c r="AI200" s="7"/>
      <c r="AJ200" s="8">
        <v>0</v>
      </c>
      <c r="AK200" s="7"/>
      <c r="AL200" s="8">
        <v>0</v>
      </c>
      <c r="AM200" s="7"/>
      <c r="AO200" s="25">
        <v>5000</v>
      </c>
      <c r="AP200" s="25"/>
      <c r="AQ200" s="25"/>
      <c r="AR200" s="21"/>
      <c r="AS200" s="21"/>
      <c r="AT200" s="21"/>
      <c r="AU200" s="21">
        <v>2200</v>
      </c>
    </row>
    <row r="201" spans="1:53">
      <c r="A201" s="2"/>
      <c r="B201" s="2"/>
      <c r="C201" s="2"/>
      <c r="D201" s="2"/>
      <c r="E201" s="2" t="s">
        <v>181</v>
      </c>
      <c r="F201" s="2"/>
      <c r="G201" s="2"/>
      <c r="H201" s="6">
        <f>ROUND(SUM(H197:H200),5)</f>
        <v>0</v>
      </c>
      <c r="I201" s="7"/>
      <c r="J201" s="6"/>
      <c r="K201" s="7"/>
      <c r="L201" s="6">
        <f>ROUND(SUM(L197:L200),5)</f>
        <v>0</v>
      </c>
      <c r="M201" s="7"/>
      <c r="N201" s="6"/>
      <c r="O201" s="7"/>
      <c r="P201" s="6">
        <f>L201</f>
        <v>0</v>
      </c>
      <c r="Q201" s="7"/>
      <c r="R201" s="6"/>
      <c r="S201" s="7"/>
      <c r="T201" s="6">
        <f>ROUND(SUM(T197:T200),5)</f>
        <v>10923.48</v>
      </c>
      <c r="U201" s="7"/>
      <c r="V201" s="6">
        <f>ROUND(SUM(V197:V200),5)</f>
        <v>16800</v>
      </c>
      <c r="W201" s="7"/>
      <c r="X201" s="6">
        <f>ROUND(SUM(X197:X200),5)</f>
        <v>0</v>
      </c>
      <c r="Y201" s="7"/>
      <c r="Z201" s="6"/>
      <c r="AA201" s="7"/>
      <c r="AB201" s="6">
        <f>ROUND(SUM(AB197:AB200),5)</f>
        <v>0</v>
      </c>
      <c r="AC201" s="7"/>
      <c r="AD201" s="6"/>
      <c r="AE201" s="7"/>
      <c r="AF201" s="6">
        <f>ROUND(SUM(AF197:AF200),5)</f>
        <v>0</v>
      </c>
      <c r="AG201" s="7"/>
      <c r="AH201" s="6"/>
      <c r="AI201" s="7"/>
      <c r="AJ201" s="6">
        <f>ROUND(SUM(AJ197:AJ200),5)</f>
        <v>0</v>
      </c>
      <c r="AK201" s="7"/>
      <c r="AL201" s="6">
        <f>ROUND(SUM(AL197:AL200),5)</f>
        <v>0</v>
      </c>
      <c r="AM201" s="7"/>
      <c r="AP201" s="25"/>
      <c r="AQ201" s="25"/>
      <c r="AR201" s="21"/>
      <c r="AS201" s="21"/>
      <c r="AT201" s="21"/>
      <c r="AU201" s="21"/>
    </row>
    <row r="202" spans="1:53" ht="28.9" customHeight="1">
      <c r="A202" s="2"/>
      <c r="B202" s="2"/>
      <c r="C202" s="2"/>
      <c r="D202" s="2"/>
      <c r="E202" s="2" t="s">
        <v>182</v>
      </c>
      <c r="F202" s="2"/>
      <c r="G202" s="2"/>
      <c r="H202" s="6"/>
      <c r="I202" s="7"/>
      <c r="J202" s="6"/>
      <c r="K202" s="7"/>
      <c r="L202" s="6"/>
      <c r="M202" s="7"/>
      <c r="N202" s="6"/>
      <c r="O202" s="7"/>
      <c r="P202" s="6"/>
      <c r="Q202" s="7"/>
      <c r="R202" s="6"/>
      <c r="S202" s="7"/>
      <c r="T202" s="6"/>
      <c r="U202" s="7"/>
      <c r="V202" s="6"/>
      <c r="W202" s="7"/>
      <c r="X202" s="6"/>
      <c r="Y202" s="7"/>
      <c r="Z202" s="6"/>
      <c r="AA202" s="7"/>
      <c r="AB202" s="6"/>
      <c r="AC202" s="7"/>
      <c r="AD202" s="6"/>
      <c r="AE202" s="7"/>
      <c r="AF202" s="6"/>
      <c r="AG202" s="7"/>
      <c r="AH202" s="6"/>
      <c r="AI202" s="7"/>
      <c r="AJ202" s="6"/>
      <c r="AK202" s="7"/>
      <c r="AL202" s="6"/>
      <c r="AM202" s="7"/>
      <c r="AP202" s="25"/>
      <c r="AQ202" s="25"/>
      <c r="AR202" s="21"/>
      <c r="AS202" s="21"/>
      <c r="AT202" s="21"/>
      <c r="AU202" s="21"/>
    </row>
    <row r="203" spans="1:53" ht="15" customHeight="1">
      <c r="A203" s="2"/>
      <c r="B203" s="2"/>
      <c r="C203" s="2"/>
      <c r="D203" s="2"/>
      <c r="E203" s="2"/>
      <c r="F203" s="2" t="s">
        <v>228</v>
      </c>
      <c r="G203" s="2"/>
      <c r="H203" s="6"/>
      <c r="I203" s="7"/>
      <c r="J203" s="6"/>
      <c r="K203" s="7"/>
      <c r="L203" s="6"/>
      <c r="M203" s="7"/>
      <c r="N203" s="6"/>
      <c r="O203" s="7"/>
      <c r="P203" s="6"/>
      <c r="Q203" s="7"/>
      <c r="R203" s="6"/>
      <c r="S203" s="7"/>
      <c r="T203" s="6"/>
      <c r="U203" s="7"/>
      <c r="V203" s="6"/>
      <c r="W203" s="7"/>
      <c r="X203" s="6"/>
      <c r="Y203" s="7"/>
      <c r="Z203" s="6"/>
      <c r="AA203" s="7"/>
      <c r="AB203" s="6"/>
      <c r="AC203" s="7"/>
      <c r="AD203" s="6"/>
      <c r="AE203" s="7"/>
      <c r="AF203" s="6"/>
      <c r="AG203" s="7"/>
      <c r="AH203" s="6"/>
      <c r="AI203" s="7"/>
      <c r="AJ203" s="6"/>
      <c r="AK203" s="7"/>
      <c r="AL203" s="6"/>
      <c r="AM203" s="7"/>
      <c r="AO203" s="25">
        <v>5000</v>
      </c>
      <c r="AP203" s="25"/>
      <c r="AQ203" s="25"/>
      <c r="AR203" s="21"/>
      <c r="AS203" s="21">
        <v>4300</v>
      </c>
      <c r="AT203" s="21"/>
      <c r="AU203" s="21">
        <v>0</v>
      </c>
    </row>
    <row r="204" spans="1:53" ht="15" customHeight="1">
      <c r="A204" s="2"/>
      <c r="B204" s="2"/>
      <c r="C204" s="2"/>
      <c r="D204" s="2"/>
      <c r="E204" s="2"/>
      <c r="F204" s="2" t="s">
        <v>229</v>
      </c>
      <c r="G204" s="2"/>
      <c r="H204" s="6"/>
      <c r="I204" s="7"/>
      <c r="J204" s="6"/>
      <c r="K204" s="7"/>
      <c r="L204" s="6"/>
      <c r="M204" s="7"/>
      <c r="N204" s="6"/>
      <c r="O204" s="7"/>
      <c r="P204" s="6"/>
      <c r="Q204" s="7"/>
      <c r="R204" s="6"/>
      <c r="S204" s="7"/>
      <c r="T204" s="6"/>
      <c r="U204" s="7"/>
      <c r="V204" s="6"/>
      <c r="W204" s="7"/>
      <c r="X204" s="6"/>
      <c r="Y204" s="7"/>
      <c r="Z204" s="6"/>
      <c r="AA204" s="7"/>
      <c r="AB204" s="6"/>
      <c r="AC204" s="7"/>
      <c r="AD204" s="6"/>
      <c r="AE204" s="7"/>
      <c r="AF204" s="6"/>
      <c r="AG204" s="7"/>
      <c r="AH204" s="6"/>
      <c r="AI204" s="7"/>
      <c r="AJ204" s="6"/>
      <c r="AK204" s="7"/>
      <c r="AL204" s="6"/>
      <c r="AM204" s="7"/>
      <c r="AO204" s="25">
        <v>6000</v>
      </c>
      <c r="AP204" s="25"/>
      <c r="AQ204" s="25"/>
      <c r="AR204" s="21"/>
      <c r="AS204" s="21">
        <v>5200</v>
      </c>
      <c r="AT204" s="21"/>
      <c r="AU204" s="21">
        <v>2000</v>
      </c>
    </row>
    <row r="205" spans="1:53">
      <c r="A205" s="2"/>
      <c r="B205" s="2"/>
      <c r="C205" s="2"/>
      <c r="D205" s="2"/>
      <c r="E205" s="2"/>
      <c r="F205" s="2" t="s">
        <v>183</v>
      </c>
      <c r="G205" s="2"/>
      <c r="H205" s="6">
        <v>0</v>
      </c>
      <c r="I205" s="7"/>
      <c r="J205" s="6"/>
      <c r="K205" s="7"/>
      <c r="L205" s="6">
        <v>0</v>
      </c>
      <c r="M205" s="7"/>
      <c r="N205" s="6"/>
      <c r="O205" s="7"/>
      <c r="P205" s="6">
        <f>L205</f>
        <v>0</v>
      </c>
      <c r="Q205" s="7"/>
      <c r="R205" s="6"/>
      <c r="S205" s="7"/>
      <c r="T205" s="6">
        <v>0</v>
      </c>
      <c r="U205" s="7"/>
      <c r="V205" s="6">
        <v>500</v>
      </c>
      <c r="W205" s="7"/>
      <c r="X205" s="6">
        <v>0</v>
      </c>
      <c r="Y205" s="7"/>
      <c r="Z205" s="6"/>
      <c r="AA205" s="7"/>
      <c r="AB205" s="6">
        <v>0</v>
      </c>
      <c r="AC205" s="7"/>
      <c r="AD205" s="6"/>
      <c r="AE205" s="7"/>
      <c r="AF205" s="6">
        <v>0</v>
      </c>
      <c r="AG205" s="7"/>
      <c r="AH205" s="6"/>
      <c r="AI205" s="7"/>
      <c r="AJ205" s="6">
        <v>0</v>
      </c>
      <c r="AK205" s="7"/>
      <c r="AL205" s="6">
        <v>0</v>
      </c>
      <c r="AM205" s="7"/>
      <c r="AO205" s="25">
        <v>500</v>
      </c>
      <c r="AP205" s="25"/>
      <c r="AQ205" s="25"/>
      <c r="AR205" s="21"/>
      <c r="AS205" s="21"/>
      <c r="AT205" s="21"/>
      <c r="AU205" s="21">
        <v>0</v>
      </c>
    </row>
    <row r="206" spans="1:53">
      <c r="A206" s="2"/>
      <c r="B206" s="2"/>
      <c r="C206" s="2"/>
      <c r="D206" s="2"/>
      <c r="E206" s="2"/>
      <c r="F206" s="2" t="s">
        <v>184</v>
      </c>
      <c r="G206" s="2"/>
      <c r="H206" s="6">
        <v>0</v>
      </c>
      <c r="I206" s="7"/>
      <c r="J206" s="6"/>
      <c r="K206" s="7"/>
      <c r="L206" s="6">
        <v>0</v>
      </c>
      <c r="M206" s="7"/>
      <c r="N206" s="6"/>
      <c r="O206" s="7"/>
      <c r="P206" s="6">
        <f>L206</f>
        <v>0</v>
      </c>
      <c r="Q206" s="7"/>
      <c r="R206" s="6"/>
      <c r="S206" s="7"/>
      <c r="T206" s="6">
        <v>678.41</v>
      </c>
      <c r="U206" s="7"/>
      <c r="V206" s="6">
        <v>750</v>
      </c>
      <c r="W206" s="7"/>
      <c r="X206" s="6">
        <v>0</v>
      </c>
      <c r="Y206" s="7"/>
      <c r="Z206" s="6"/>
      <c r="AA206" s="7"/>
      <c r="AB206" s="6">
        <v>0</v>
      </c>
      <c r="AC206" s="7"/>
      <c r="AD206" s="6"/>
      <c r="AE206" s="7"/>
      <c r="AF206" s="6">
        <v>0</v>
      </c>
      <c r="AG206" s="7"/>
      <c r="AH206" s="6"/>
      <c r="AI206" s="7"/>
      <c r="AJ206" s="6">
        <v>0</v>
      </c>
      <c r="AK206" s="7"/>
      <c r="AL206" s="6">
        <v>0</v>
      </c>
      <c r="AM206" s="7"/>
      <c r="AO206" s="25">
        <v>500</v>
      </c>
      <c r="AP206" s="25"/>
      <c r="AQ206" s="25"/>
      <c r="AR206" s="21"/>
      <c r="AS206" s="21">
        <v>250</v>
      </c>
      <c r="AT206" s="21"/>
      <c r="AU206" s="21">
        <v>370</v>
      </c>
    </row>
    <row r="207" spans="1:53" ht="15.75" thickBot="1">
      <c r="A207" s="2"/>
      <c r="B207" s="2"/>
      <c r="C207" s="2"/>
      <c r="D207" s="2"/>
      <c r="E207" s="2"/>
      <c r="F207" s="2" t="s">
        <v>185</v>
      </c>
      <c r="G207" s="2"/>
      <c r="H207" s="8">
        <v>0</v>
      </c>
      <c r="I207" s="7"/>
      <c r="J207" s="6"/>
      <c r="K207" s="7"/>
      <c r="L207" s="8">
        <v>0</v>
      </c>
      <c r="M207" s="7"/>
      <c r="N207" s="6"/>
      <c r="O207" s="7"/>
      <c r="P207" s="8">
        <f>L207</f>
        <v>0</v>
      </c>
      <c r="Q207" s="7"/>
      <c r="R207" s="6"/>
      <c r="S207" s="7"/>
      <c r="T207" s="8">
        <v>0</v>
      </c>
      <c r="U207" s="7"/>
      <c r="V207" s="8">
        <v>500</v>
      </c>
      <c r="W207" s="7"/>
      <c r="X207" s="8">
        <v>0</v>
      </c>
      <c r="Y207" s="7"/>
      <c r="Z207" s="6"/>
      <c r="AA207" s="7"/>
      <c r="AB207" s="8">
        <v>0</v>
      </c>
      <c r="AC207" s="7"/>
      <c r="AD207" s="6"/>
      <c r="AE207" s="7"/>
      <c r="AF207" s="8">
        <v>0</v>
      </c>
      <c r="AG207" s="7"/>
      <c r="AH207" s="6"/>
      <c r="AI207" s="7"/>
      <c r="AJ207" s="8">
        <v>0</v>
      </c>
      <c r="AK207" s="7"/>
      <c r="AL207" s="8">
        <v>0</v>
      </c>
      <c r="AM207" s="7"/>
      <c r="AP207" s="25"/>
      <c r="AQ207" s="25"/>
      <c r="AR207" s="21"/>
      <c r="AS207" s="21"/>
      <c r="AT207" s="21"/>
      <c r="AU207" s="21"/>
    </row>
    <row r="208" spans="1:53">
      <c r="A208" s="2"/>
      <c r="B208" s="2"/>
      <c r="C208" s="2"/>
      <c r="D208" s="2"/>
      <c r="E208" s="2" t="s">
        <v>186</v>
      </c>
      <c r="F208" s="2"/>
      <c r="G208" s="2"/>
      <c r="H208" s="6">
        <f>ROUND(SUM(H202:H207),5)</f>
        <v>0</v>
      </c>
      <c r="I208" s="7"/>
      <c r="J208" s="6"/>
      <c r="K208" s="7"/>
      <c r="L208" s="6">
        <f>ROUND(SUM(L202:L207),5)</f>
        <v>0</v>
      </c>
      <c r="M208" s="7"/>
      <c r="N208" s="6"/>
      <c r="O208" s="7"/>
      <c r="P208" s="6">
        <f>L208</f>
        <v>0</v>
      </c>
      <c r="Q208" s="7"/>
      <c r="R208" s="6"/>
      <c r="S208" s="7"/>
      <c r="T208" s="6">
        <f>ROUND(SUM(T202:T207),5)</f>
        <v>678.41</v>
      </c>
      <c r="U208" s="7"/>
      <c r="V208" s="6">
        <f>ROUND(SUM(V202:V207),5)</f>
        <v>1750</v>
      </c>
      <c r="W208" s="7"/>
      <c r="X208" s="6">
        <f>ROUND(SUM(X202:X207),5)</f>
        <v>0</v>
      </c>
      <c r="Y208" s="7"/>
      <c r="Z208" s="6"/>
      <c r="AA208" s="7"/>
      <c r="AB208" s="6">
        <f>ROUND(SUM(AB202:AB207),5)</f>
        <v>0</v>
      </c>
      <c r="AC208" s="7"/>
      <c r="AD208" s="6"/>
      <c r="AE208" s="7"/>
      <c r="AF208" s="6">
        <f>ROUND(SUM(AF202:AF207),5)</f>
        <v>0</v>
      </c>
      <c r="AG208" s="7"/>
      <c r="AH208" s="6"/>
      <c r="AI208" s="7"/>
      <c r="AJ208" s="6">
        <f>ROUND(SUM(AJ202:AJ207),5)</f>
        <v>0</v>
      </c>
      <c r="AK208" s="7"/>
      <c r="AL208" s="6">
        <f>ROUND(SUM(AL202:AL207),5)</f>
        <v>0</v>
      </c>
      <c r="AM208" s="7"/>
      <c r="AP208" s="25"/>
      <c r="AQ208" s="25"/>
      <c r="AR208" s="21"/>
      <c r="AS208" s="21"/>
      <c r="AT208" s="21"/>
      <c r="AU208" s="21"/>
    </row>
    <row r="209" spans="1:49" ht="28.9" customHeight="1">
      <c r="A209" s="2"/>
      <c r="B209" s="2"/>
      <c r="C209" s="2"/>
      <c r="D209" s="2"/>
      <c r="E209" s="2" t="s">
        <v>187</v>
      </c>
      <c r="F209" s="2"/>
      <c r="G209" s="2"/>
      <c r="H209" s="6"/>
      <c r="I209" s="7"/>
      <c r="J209" s="6"/>
      <c r="K209" s="7"/>
      <c r="L209" s="6"/>
      <c r="M209" s="7"/>
      <c r="N209" s="6"/>
      <c r="O209" s="7"/>
      <c r="P209" s="6"/>
      <c r="Q209" s="7"/>
      <c r="R209" s="6"/>
      <c r="S209" s="7"/>
      <c r="T209" s="6"/>
      <c r="U209" s="7"/>
      <c r="V209" s="6"/>
      <c r="W209" s="7"/>
      <c r="X209" s="6"/>
      <c r="Y209" s="7"/>
      <c r="Z209" s="6"/>
      <c r="AA209" s="7"/>
      <c r="AB209" s="6"/>
      <c r="AC209" s="7"/>
      <c r="AD209" s="6"/>
      <c r="AE209" s="7"/>
      <c r="AF209" s="6"/>
      <c r="AG209" s="7"/>
      <c r="AH209" s="6"/>
      <c r="AI209" s="7"/>
      <c r="AJ209" s="6"/>
      <c r="AK209" s="7"/>
      <c r="AL209" s="6"/>
      <c r="AM209" s="7"/>
      <c r="AP209" s="25"/>
      <c r="AQ209" s="25"/>
      <c r="AR209" s="21"/>
      <c r="AS209" s="21"/>
      <c r="AT209" s="21"/>
      <c r="AU209" s="21"/>
    </row>
    <row r="210" spans="1:49" ht="13.5" customHeight="1">
      <c r="A210" s="38"/>
      <c r="B210" s="38"/>
      <c r="C210" s="38"/>
      <c r="D210" s="38"/>
      <c r="E210" s="38"/>
      <c r="F210" s="38" t="s">
        <v>236</v>
      </c>
      <c r="G210" s="38"/>
      <c r="H210" s="6"/>
      <c r="I210" s="7"/>
      <c r="J210" s="6"/>
      <c r="K210" s="7"/>
      <c r="L210" s="6"/>
      <c r="M210" s="7"/>
      <c r="N210" s="6"/>
      <c r="O210" s="7"/>
      <c r="P210" s="6"/>
      <c r="Q210" s="7"/>
      <c r="R210" s="6"/>
      <c r="S210" s="7"/>
      <c r="T210" s="6">
        <v>15000</v>
      </c>
      <c r="U210" s="7"/>
      <c r="V210" s="6">
        <v>15000</v>
      </c>
      <c r="W210" s="7"/>
      <c r="X210" s="6"/>
      <c r="Y210" s="7"/>
      <c r="Z210" s="6"/>
      <c r="AA210" s="7"/>
      <c r="AB210" s="6"/>
      <c r="AC210" s="7"/>
      <c r="AD210" s="6"/>
      <c r="AE210" s="7"/>
      <c r="AF210" s="6"/>
      <c r="AG210" s="7"/>
      <c r="AH210" s="6"/>
      <c r="AI210" s="7"/>
      <c r="AJ210" s="6"/>
      <c r="AK210" s="7"/>
      <c r="AL210" s="6"/>
      <c r="AM210" s="7"/>
      <c r="AP210" s="25"/>
      <c r="AQ210" s="25">
        <v>25000</v>
      </c>
      <c r="AR210" s="21"/>
      <c r="AS210" s="21"/>
      <c r="AT210" s="21"/>
      <c r="AU210" s="21">
        <v>0</v>
      </c>
      <c r="AW210" t="s">
        <v>221</v>
      </c>
    </row>
    <row r="211" spans="1:49" ht="13.5" customHeight="1">
      <c r="A211" s="38"/>
      <c r="B211" s="38"/>
      <c r="C211" s="38"/>
      <c r="D211" s="38"/>
      <c r="E211" s="38"/>
      <c r="F211" s="38"/>
      <c r="G211" s="38" t="s">
        <v>209</v>
      </c>
      <c r="H211" s="6"/>
      <c r="I211" s="7"/>
      <c r="J211" s="6"/>
      <c r="K211" s="7"/>
      <c r="L211" s="6"/>
      <c r="M211" s="7"/>
      <c r="N211" s="6"/>
      <c r="O211" s="7"/>
      <c r="P211" s="6"/>
      <c r="Q211" s="7"/>
      <c r="R211" s="6"/>
      <c r="S211" s="7"/>
      <c r="T211" s="6">
        <v>1000</v>
      </c>
      <c r="U211" s="7"/>
      <c r="V211" s="6">
        <v>1000</v>
      </c>
      <c r="W211" s="7"/>
      <c r="X211" s="6"/>
      <c r="Y211" s="7"/>
      <c r="Z211" s="6"/>
      <c r="AA211" s="7"/>
      <c r="AB211" s="6"/>
      <c r="AC211" s="7"/>
      <c r="AD211" s="6"/>
      <c r="AE211" s="7"/>
      <c r="AF211" s="6"/>
      <c r="AG211" s="7"/>
      <c r="AH211" s="6"/>
      <c r="AI211" s="7"/>
      <c r="AJ211" s="6"/>
      <c r="AK211" s="7"/>
      <c r="AL211" s="6"/>
      <c r="AM211" s="7"/>
      <c r="AO211" s="25">
        <v>1000</v>
      </c>
      <c r="AP211" s="25"/>
      <c r="AQ211" s="25"/>
      <c r="AR211" s="21"/>
      <c r="AS211" s="21"/>
      <c r="AT211" s="21"/>
      <c r="AU211" s="21"/>
    </row>
    <row r="212" spans="1:49">
      <c r="A212" s="2"/>
      <c r="B212" s="2"/>
      <c r="C212" s="2"/>
      <c r="D212" s="2"/>
      <c r="E212" s="2"/>
      <c r="F212" s="2" t="s">
        <v>188</v>
      </c>
      <c r="G212" s="2"/>
      <c r="H212" s="6">
        <v>0</v>
      </c>
      <c r="I212" s="7"/>
      <c r="J212" s="6"/>
      <c r="K212" s="7"/>
      <c r="L212" s="6">
        <v>0</v>
      </c>
      <c r="M212" s="7"/>
      <c r="N212" s="6"/>
      <c r="O212" s="7"/>
      <c r="P212" s="6">
        <f t="shared" ref="P212:P221" si="12">L212</f>
        <v>0</v>
      </c>
      <c r="Q212" s="7"/>
      <c r="R212" s="6"/>
      <c r="S212" s="7"/>
      <c r="T212" s="6">
        <v>57.46</v>
      </c>
      <c r="U212" s="7"/>
      <c r="V212" s="6">
        <v>1500</v>
      </c>
      <c r="W212" s="7"/>
      <c r="X212" s="6">
        <v>0</v>
      </c>
      <c r="Y212" s="7"/>
      <c r="Z212" s="6"/>
      <c r="AA212" s="7"/>
      <c r="AB212" s="6">
        <v>0</v>
      </c>
      <c r="AC212" s="7"/>
      <c r="AD212" s="6"/>
      <c r="AE212" s="7"/>
      <c r="AF212" s="6">
        <v>0</v>
      </c>
      <c r="AG212" s="7"/>
      <c r="AH212" s="6"/>
      <c r="AI212" s="7"/>
      <c r="AJ212" s="6">
        <v>0</v>
      </c>
      <c r="AK212" s="7"/>
      <c r="AL212" s="6">
        <v>0</v>
      </c>
      <c r="AM212" s="7"/>
      <c r="AO212" s="25">
        <v>1000</v>
      </c>
      <c r="AP212" s="25"/>
      <c r="AQ212" s="25"/>
      <c r="AR212" s="21"/>
      <c r="AS212" s="21">
        <v>100</v>
      </c>
      <c r="AT212" s="21"/>
      <c r="AU212" s="21">
        <v>80</v>
      </c>
    </row>
    <row r="213" spans="1:49">
      <c r="A213" s="38"/>
      <c r="B213" s="38"/>
      <c r="C213" s="38"/>
      <c r="D213" s="38"/>
      <c r="E213" s="38"/>
      <c r="F213" s="38"/>
      <c r="G213" s="38" t="s">
        <v>216</v>
      </c>
      <c r="H213" s="6"/>
      <c r="I213" s="7"/>
      <c r="J213" s="6"/>
      <c r="K213" s="7"/>
      <c r="L213" s="6"/>
      <c r="M213" s="7"/>
      <c r="N213" s="6"/>
      <c r="O213" s="7"/>
      <c r="P213" s="6"/>
      <c r="Q213" s="7"/>
      <c r="R213" s="6"/>
      <c r="S213" s="7"/>
      <c r="T213" s="6"/>
      <c r="U213" s="7"/>
      <c r="V213" s="6"/>
      <c r="W213" s="7"/>
      <c r="X213" s="6"/>
      <c r="Y213" s="7"/>
      <c r="Z213" s="6"/>
      <c r="AA213" s="7"/>
      <c r="AB213" s="6"/>
      <c r="AC213" s="7"/>
      <c r="AD213" s="6"/>
      <c r="AE213" s="7"/>
      <c r="AF213" s="6"/>
      <c r="AG213" s="7"/>
      <c r="AH213" s="6"/>
      <c r="AI213" s="7"/>
      <c r="AJ213" s="6"/>
      <c r="AK213" s="7"/>
      <c r="AL213" s="6"/>
      <c r="AM213" s="7"/>
      <c r="AP213" s="25"/>
      <c r="AQ213" s="25"/>
      <c r="AR213" s="21"/>
      <c r="AS213" s="21"/>
      <c r="AT213" s="21"/>
      <c r="AU213" s="21"/>
    </row>
    <row r="214" spans="1:49">
      <c r="A214" s="38"/>
      <c r="B214" s="38"/>
      <c r="C214" s="38"/>
      <c r="D214" s="38"/>
      <c r="E214" s="38"/>
      <c r="F214" s="38"/>
      <c r="G214" s="38" t="s">
        <v>269</v>
      </c>
      <c r="H214" s="6"/>
      <c r="I214" s="7"/>
      <c r="J214" s="6"/>
      <c r="K214" s="7"/>
      <c r="L214" s="6"/>
      <c r="M214" s="7"/>
      <c r="N214" s="6"/>
      <c r="O214" s="7"/>
      <c r="P214" s="6"/>
      <c r="Q214" s="7"/>
      <c r="R214" s="6"/>
      <c r="S214" s="7"/>
      <c r="T214" s="6"/>
      <c r="U214" s="7"/>
      <c r="V214" s="6"/>
      <c r="W214" s="7"/>
      <c r="X214" s="6"/>
      <c r="Y214" s="7"/>
      <c r="Z214" s="6"/>
      <c r="AA214" s="7"/>
      <c r="AB214" s="6"/>
      <c r="AC214" s="7"/>
      <c r="AD214" s="6"/>
      <c r="AE214" s="7"/>
      <c r="AF214" s="6"/>
      <c r="AG214" s="7"/>
      <c r="AH214" s="6"/>
      <c r="AI214" s="7"/>
      <c r="AJ214" s="6"/>
      <c r="AK214" s="7"/>
      <c r="AL214" s="6"/>
      <c r="AM214" s="7"/>
      <c r="AO214" s="25">
        <v>500</v>
      </c>
      <c r="AP214" s="25"/>
      <c r="AQ214" s="25"/>
      <c r="AR214" s="21"/>
      <c r="AS214" s="21"/>
      <c r="AT214" s="21"/>
      <c r="AU214" s="21">
        <v>450</v>
      </c>
    </row>
    <row r="215" spans="1:49">
      <c r="A215" s="2"/>
      <c r="B215" s="2"/>
      <c r="C215" s="2"/>
      <c r="D215" s="2"/>
      <c r="E215" s="2"/>
      <c r="F215" s="2" t="s">
        <v>189</v>
      </c>
      <c r="G215" s="2"/>
      <c r="H215" s="6">
        <v>0</v>
      </c>
      <c r="I215" s="7"/>
      <c r="J215" s="6"/>
      <c r="K215" s="7"/>
      <c r="L215" s="6">
        <v>0</v>
      </c>
      <c r="M215" s="7"/>
      <c r="N215" s="6"/>
      <c r="O215" s="7"/>
      <c r="P215" s="6">
        <f t="shared" si="12"/>
        <v>0</v>
      </c>
      <c r="Q215" s="7"/>
      <c r="R215" s="6"/>
      <c r="S215" s="7"/>
      <c r="T215" s="6">
        <v>1086.75</v>
      </c>
      <c r="U215" s="7"/>
      <c r="V215" s="6">
        <v>2000</v>
      </c>
      <c r="W215" s="7"/>
      <c r="X215" s="6">
        <v>0</v>
      </c>
      <c r="Y215" s="7"/>
      <c r="Z215" s="6"/>
      <c r="AA215" s="7"/>
      <c r="AB215" s="6">
        <v>0</v>
      </c>
      <c r="AC215" s="7"/>
      <c r="AD215" s="6"/>
      <c r="AE215" s="7"/>
      <c r="AF215" s="6">
        <v>0</v>
      </c>
      <c r="AG215" s="7"/>
      <c r="AH215" s="6"/>
      <c r="AI215" s="7"/>
      <c r="AJ215" s="6">
        <v>0</v>
      </c>
      <c r="AK215" s="7"/>
      <c r="AL215" s="6">
        <v>0</v>
      </c>
      <c r="AM215" s="7"/>
      <c r="AO215" s="25">
        <v>600</v>
      </c>
      <c r="AP215" s="25"/>
      <c r="AQ215" s="25"/>
      <c r="AR215" s="21"/>
      <c r="AS215" s="21">
        <v>300</v>
      </c>
      <c r="AT215" s="21"/>
      <c r="AU215" s="21">
        <v>550</v>
      </c>
    </row>
    <row r="216" spans="1:49">
      <c r="A216" s="2"/>
      <c r="B216" s="2"/>
      <c r="C216" s="2"/>
      <c r="D216" s="2"/>
      <c r="E216" s="2"/>
      <c r="F216" s="2" t="s">
        <v>190</v>
      </c>
      <c r="G216" s="2"/>
      <c r="H216" s="6">
        <v>0</v>
      </c>
      <c r="I216" s="7"/>
      <c r="J216" s="6"/>
      <c r="K216" s="7"/>
      <c r="L216" s="6">
        <v>0</v>
      </c>
      <c r="M216" s="7"/>
      <c r="N216" s="6"/>
      <c r="O216" s="7"/>
      <c r="P216" s="6">
        <f t="shared" si="12"/>
        <v>0</v>
      </c>
      <c r="Q216" s="7"/>
      <c r="R216" s="6"/>
      <c r="S216" s="7"/>
      <c r="T216" s="6">
        <v>680.78</v>
      </c>
      <c r="U216" s="7"/>
      <c r="V216" s="6">
        <v>300</v>
      </c>
      <c r="W216" s="7"/>
      <c r="X216" s="6">
        <v>0</v>
      </c>
      <c r="Y216" s="7"/>
      <c r="Z216" s="6"/>
      <c r="AA216" s="7"/>
      <c r="AB216" s="6">
        <v>0</v>
      </c>
      <c r="AC216" s="7"/>
      <c r="AD216" s="6"/>
      <c r="AE216" s="7"/>
      <c r="AF216" s="6">
        <v>0</v>
      </c>
      <c r="AG216" s="7"/>
      <c r="AH216" s="6"/>
      <c r="AI216" s="7"/>
      <c r="AJ216" s="6">
        <v>0</v>
      </c>
      <c r="AK216" s="7"/>
      <c r="AL216" s="6">
        <v>0</v>
      </c>
      <c r="AM216" s="7"/>
      <c r="AO216" s="25">
        <v>500</v>
      </c>
      <c r="AP216" s="25"/>
      <c r="AQ216" s="25"/>
      <c r="AR216" s="21"/>
      <c r="AS216" s="21">
        <v>250</v>
      </c>
      <c r="AT216" s="21"/>
      <c r="AU216" s="21">
        <v>250</v>
      </c>
    </row>
    <row r="217" spans="1:49">
      <c r="A217" s="2"/>
      <c r="B217" s="2"/>
      <c r="C217" s="2"/>
      <c r="D217" s="2"/>
      <c r="E217" s="2"/>
      <c r="F217" s="2" t="s">
        <v>191</v>
      </c>
      <c r="G217" s="2"/>
      <c r="H217" s="6">
        <v>0</v>
      </c>
      <c r="I217" s="7"/>
      <c r="J217" s="6"/>
      <c r="K217" s="7"/>
      <c r="L217" s="6">
        <v>0</v>
      </c>
      <c r="M217" s="7"/>
      <c r="N217" s="6"/>
      <c r="O217" s="7"/>
      <c r="P217" s="6">
        <f t="shared" si="12"/>
        <v>0</v>
      </c>
      <c r="Q217" s="7"/>
      <c r="R217" s="6"/>
      <c r="S217" s="7"/>
      <c r="T217" s="6">
        <v>280.91000000000003</v>
      </c>
      <c r="U217" s="7"/>
      <c r="V217" s="6">
        <v>300</v>
      </c>
      <c r="W217" s="7"/>
      <c r="X217" s="6">
        <v>0</v>
      </c>
      <c r="Y217" s="7"/>
      <c r="Z217" s="6"/>
      <c r="AA217" s="7"/>
      <c r="AB217" s="6">
        <v>0</v>
      </c>
      <c r="AC217" s="7"/>
      <c r="AD217" s="6"/>
      <c r="AE217" s="7"/>
      <c r="AF217" s="6">
        <v>0</v>
      </c>
      <c r="AG217" s="7"/>
      <c r="AH217" s="6"/>
      <c r="AI217" s="7"/>
      <c r="AJ217" s="6">
        <v>0</v>
      </c>
      <c r="AK217" s="7"/>
      <c r="AL217" s="6">
        <v>0</v>
      </c>
      <c r="AM217" s="7"/>
      <c r="AO217" s="25">
        <v>500</v>
      </c>
      <c r="AP217" s="25"/>
      <c r="AQ217" s="25"/>
      <c r="AR217" s="21"/>
      <c r="AS217" s="21">
        <v>100</v>
      </c>
      <c r="AT217" s="21"/>
      <c r="AU217" s="21">
        <v>100</v>
      </c>
    </row>
    <row r="218" spans="1:49">
      <c r="A218" s="2"/>
      <c r="B218" s="2"/>
      <c r="C218" s="2"/>
      <c r="D218" s="2"/>
      <c r="E218" s="2"/>
      <c r="F218" s="2" t="s">
        <v>192</v>
      </c>
      <c r="G218" s="2"/>
      <c r="H218" s="6">
        <v>0</v>
      </c>
      <c r="I218" s="7"/>
      <c r="J218" s="6"/>
      <c r="K218" s="7"/>
      <c r="L218" s="6">
        <v>0</v>
      </c>
      <c r="M218" s="7"/>
      <c r="N218" s="6"/>
      <c r="O218" s="7"/>
      <c r="P218" s="6">
        <f t="shared" si="12"/>
        <v>0</v>
      </c>
      <c r="Q218" s="7"/>
      <c r="R218" s="6"/>
      <c r="S218" s="7"/>
      <c r="T218" s="6">
        <v>28054.53</v>
      </c>
      <c r="U218" s="7"/>
      <c r="V218" s="6">
        <v>12000</v>
      </c>
      <c r="W218" s="7"/>
      <c r="X218" s="6">
        <v>0</v>
      </c>
      <c r="Y218" s="7"/>
      <c r="Z218" s="6"/>
      <c r="AA218" s="7"/>
      <c r="AB218" s="6">
        <v>0</v>
      </c>
      <c r="AC218" s="7"/>
      <c r="AD218" s="6"/>
      <c r="AE218" s="7"/>
      <c r="AF218" s="6">
        <v>0</v>
      </c>
      <c r="AG218" s="7"/>
      <c r="AH218" s="6"/>
      <c r="AI218" s="7"/>
      <c r="AJ218" s="6">
        <v>0</v>
      </c>
      <c r="AK218" s="7"/>
      <c r="AL218" s="6">
        <v>0</v>
      </c>
      <c r="AM218" s="7"/>
      <c r="AO218" s="25">
        <v>2000</v>
      </c>
      <c r="AP218" s="25"/>
      <c r="AQ218" s="25">
        <v>30000</v>
      </c>
      <c r="AR218" s="21"/>
      <c r="AS218" s="21"/>
      <c r="AT218" s="21"/>
      <c r="AU218" s="21">
        <v>0</v>
      </c>
      <c r="AW218" t="s">
        <v>278</v>
      </c>
    </row>
    <row r="219" spans="1:49">
      <c r="A219" s="2"/>
      <c r="B219" s="2"/>
      <c r="C219" s="2"/>
      <c r="D219" s="2"/>
      <c r="E219" s="2"/>
      <c r="F219" s="2" t="s">
        <v>193</v>
      </c>
      <c r="G219" s="2"/>
      <c r="H219" s="6">
        <v>0</v>
      </c>
      <c r="I219" s="7"/>
      <c r="J219" s="6"/>
      <c r="K219" s="7"/>
      <c r="L219" s="6">
        <v>0</v>
      </c>
      <c r="M219" s="7"/>
      <c r="N219" s="6"/>
      <c r="O219" s="7"/>
      <c r="P219" s="6">
        <f t="shared" si="12"/>
        <v>0</v>
      </c>
      <c r="Q219" s="7"/>
      <c r="R219" s="6"/>
      <c r="S219" s="7"/>
      <c r="T219" s="6">
        <v>37.61</v>
      </c>
      <c r="U219" s="7"/>
      <c r="V219" s="6">
        <v>1000</v>
      </c>
      <c r="W219" s="7"/>
      <c r="X219" s="6">
        <v>0</v>
      </c>
      <c r="Y219" s="7"/>
      <c r="Z219" s="6"/>
      <c r="AA219" s="7"/>
      <c r="AB219" s="6">
        <v>0</v>
      </c>
      <c r="AC219" s="7"/>
      <c r="AD219" s="6"/>
      <c r="AE219" s="7"/>
      <c r="AF219" s="6">
        <v>0</v>
      </c>
      <c r="AG219" s="7"/>
      <c r="AH219" s="6"/>
      <c r="AI219" s="7"/>
      <c r="AJ219" s="6">
        <v>0</v>
      </c>
      <c r="AK219" s="7"/>
      <c r="AL219" s="6">
        <v>0</v>
      </c>
      <c r="AM219" s="7"/>
      <c r="AO219" s="25">
        <v>500</v>
      </c>
      <c r="AP219" s="25"/>
      <c r="AQ219" s="25"/>
      <c r="AR219" s="21"/>
      <c r="AS219" s="21">
        <v>100</v>
      </c>
      <c r="AT219" s="21"/>
      <c r="AU219" s="21">
        <v>90</v>
      </c>
    </row>
    <row r="220" spans="1:49">
      <c r="A220" s="38"/>
      <c r="B220" s="38"/>
      <c r="C220" s="38"/>
      <c r="D220" s="38"/>
      <c r="E220" s="38"/>
      <c r="F220" s="38"/>
      <c r="G220" s="38" t="s">
        <v>220</v>
      </c>
      <c r="H220" s="6"/>
      <c r="I220" s="7"/>
      <c r="J220" s="6"/>
      <c r="K220" s="7"/>
      <c r="L220" s="6"/>
      <c r="M220" s="7"/>
      <c r="N220" s="6"/>
      <c r="O220" s="7"/>
      <c r="P220" s="6"/>
      <c r="Q220" s="7"/>
      <c r="R220" s="6"/>
      <c r="S220" s="7"/>
      <c r="T220" s="6"/>
      <c r="U220" s="7"/>
      <c r="V220" s="6"/>
      <c r="W220" s="7"/>
      <c r="X220" s="6"/>
      <c r="Y220" s="7"/>
      <c r="Z220" s="6"/>
      <c r="AA220" s="7"/>
      <c r="AB220" s="6"/>
      <c r="AC220" s="7"/>
      <c r="AD220" s="6"/>
      <c r="AE220" s="7"/>
      <c r="AF220" s="6"/>
      <c r="AG220" s="7"/>
      <c r="AH220" s="6"/>
      <c r="AI220" s="7"/>
      <c r="AJ220" s="6"/>
      <c r="AK220" s="7"/>
      <c r="AL220" s="6"/>
      <c r="AM220" s="7"/>
      <c r="AO220" s="25">
        <v>0</v>
      </c>
      <c r="AP220" s="25"/>
      <c r="AQ220" s="25"/>
      <c r="AR220" s="21"/>
      <c r="AS220" s="21"/>
      <c r="AT220" s="21"/>
      <c r="AU220" s="21"/>
      <c r="AW220" t="s">
        <v>260</v>
      </c>
    </row>
    <row r="221" spans="1:49">
      <c r="A221" s="2"/>
      <c r="B221" s="2"/>
      <c r="C221" s="2"/>
      <c r="D221" s="2"/>
      <c r="E221" s="2"/>
      <c r="F221" s="2" t="s">
        <v>194</v>
      </c>
      <c r="G221" s="2"/>
      <c r="H221" s="6">
        <v>0</v>
      </c>
      <c r="I221" s="7"/>
      <c r="J221" s="6"/>
      <c r="K221" s="7"/>
      <c r="L221" s="6">
        <v>0</v>
      </c>
      <c r="M221" s="7"/>
      <c r="N221" s="6"/>
      <c r="O221" s="7"/>
      <c r="P221" s="6">
        <f t="shared" si="12"/>
        <v>0</v>
      </c>
      <c r="Q221" s="7"/>
      <c r="R221" s="6"/>
      <c r="S221" s="7"/>
      <c r="T221" s="6">
        <v>1677.68</v>
      </c>
      <c r="U221" s="7"/>
      <c r="V221" s="6">
        <v>2000</v>
      </c>
      <c r="W221" s="7"/>
      <c r="X221" s="6">
        <v>0</v>
      </c>
      <c r="Y221" s="7"/>
      <c r="Z221" s="6"/>
      <c r="AA221" s="7"/>
      <c r="AB221" s="6">
        <v>0</v>
      </c>
      <c r="AC221" s="7"/>
      <c r="AD221" s="6"/>
      <c r="AE221" s="7"/>
      <c r="AF221" s="6">
        <v>0</v>
      </c>
      <c r="AG221" s="7"/>
      <c r="AH221" s="6"/>
      <c r="AI221" s="7"/>
      <c r="AJ221" s="6">
        <v>0</v>
      </c>
      <c r="AK221" s="7"/>
      <c r="AL221" s="6">
        <v>0</v>
      </c>
      <c r="AM221" s="7"/>
      <c r="AO221" s="25">
        <v>1200</v>
      </c>
      <c r="AP221" s="25"/>
      <c r="AQ221" s="25"/>
      <c r="AR221" s="21"/>
      <c r="AS221" s="21">
        <v>1000</v>
      </c>
      <c r="AT221" s="21"/>
      <c r="AU221" s="21">
        <v>470</v>
      </c>
    </row>
    <row r="222" spans="1:49">
      <c r="A222" s="2"/>
      <c r="B222" s="2"/>
      <c r="C222" s="2"/>
      <c r="D222" s="2"/>
      <c r="E222" s="2"/>
      <c r="F222" s="2" t="s">
        <v>195</v>
      </c>
      <c r="G222" s="2"/>
      <c r="H222" s="6"/>
      <c r="I222" s="7"/>
      <c r="J222" s="6"/>
      <c r="K222" s="7"/>
      <c r="L222" s="6"/>
      <c r="M222" s="7"/>
      <c r="N222" s="6"/>
      <c r="O222" s="7"/>
      <c r="P222" s="6"/>
      <c r="Q222" s="7"/>
      <c r="R222" s="6"/>
      <c r="S222" s="7"/>
      <c r="T222" s="6"/>
      <c r="U222" s="7"/>
      <c r="V222" s="6"/>
      <c r="W222" s="7"/>
      <c r="X222" s="6"/>
      <c r="Y222" s="7"/>
      <c r="Z222" s="6"/>
      <c r="AA222" s="7"/>
      <c r="AB222" s="6"/>
      <c r="AC222" s="7"/>
      <c r="AD222" s="6"/>
      <c r="AE222" s="7"/>
      <c r="AF222" s="6"/>
      <c r="AG222" s="7"/>
      <c r="AH222" s="6"/>
      <c r="AI222" s="7"/>
      <c r="AJ222" s="6"/>
      <c r="AK222" s="7"/>
      <c r="AL222" s="6"/>
      <c r="AM222" s="7"/>
      <c r="AP222" s="25"/>
      <c r="AQ222" s="25"/>
      <c r="AR222" s="21"/>
      <c r="AS222" s="21"/>
      <c r="AT222" s="21"/>
      <c r="AU222" s="21"/>
    </row>
    <row r="223" spans="1:49">
      <c r="A223" s="2"/>
      <c r="B223" s="2"/>
      <c r="C223" s="2"/>
      <c r="D223" s="2"/>
      <c r="E223" s="2"/>
      <c r="F223" s="2"/>
      <c r="G223" s="2" t="s">
        <v>196</v>
      </c>
      <c r="H223" s="6">
        <v>0</v>
      </c>
      <c r="I223" s="7"/>
      <c r="J223" s="6"/>
      <c r="K223" s="7"/>
      <c r="L223" s="6">
        <v>0</v>
      </c>
      <c r="M223" s="7"/>
      <c r="N223" s="6"/>
      <c r="O223" s="7"/>
      <c r="P223" s="6">
        <f t="shared" ref="P223:P229" si="13">L223</f>
        <v>0</v>
      </c>
      <c r="Q223" s="7"/>
      <c r="R223" s="6"/>
      <c r="S223" s="7"/>
      <c r="T223" s="6">
        <v>2125.66</v>
      </c>
      <c r="U223" s="7"/>
      <c r="V223" s="6">
        <v>3500</v>
      </c>
      <c r="W223" s="7"/>
      <c r="X223" s="6">
        <v>0</v>
      </c>
      <c r="Y223" s="7"/>
      <c r="Z223" s="6"/>
      <c r="AA223" s="7"/>
      <c r="AB223" s="6">
        <v>0</v>
      </c>
      <c r="AC223" s="7"/>
      <c r="AD223" s="6"/>
      <c r="AE223" s="7"/>
      <c r="AF223" s="6">
        <v>0</v>
      </c>
      <c r="AG223" s="7"/>
      <c r="AH223" s="6"/>
      <c r="AI223" s="7"/>
      <c r="AJ223" s="6">
        <v>0</v>
      </c>
      <c r="AK223" s="7"/>
      <c r="AL223" s="6">
        <v>0</v>
      </c>
      <c r="AM223" s="7"/>
      <c r="AO223" s="25">
        <v>2400</v>
      </c>
      <c r="AP223" s="25"/>
      <c r="AQ223" s="25"/>
      <c r="AR223" s="21"/>
      <c r="AS223" s="21">
        <v>1400</v>
      </c>
      <c r="AT223" s="21"/>
      <c r="AU223" s="21">
        <v>1800</v>
      </c>
    </row>
    <row r="224" spans="1:49">
      <c r="A224" s="2"/>
      <c r="B224" s="2"/>
      <c r="C224" s="2"/>
      <c r="D224" s="2"/>
      <c r="E224" s="2"/>
      <c r="F224" s="2"/>
      <c r="G224" s="2" t="s">
        <v>197</v>
      </c>
      <c r="H224" s="6">
        <v>0</v>
      </c>
      <c r="I224" s="7"/>
      <c r="J224" s="6"/>
      <c r="K224" s="7"/>
      <c r="L224" s="6">
        <v>0</v>
      </c>
      <c r="M224" s="7"/>
      <c r="N224" s="6"/>
      <c r="O224" s="7"/>
      <c r="P224" s="6">
        <f t="shared" si="13"/>
        <v>0</v>
      </c>
      <c r="Q224" s="7"/>
      <c r="R224" s="6"/>
      <c r="S224" s="7"/>
      <c r="T224" s="6">
        <v>11681.19</v>
      </c>
      <c r="U224" s="7"/>
      <c r="V224" s="6">
        <v>12000</v>
      </c>
      <c r="W224" s="7"/>
      <c r="X224" s="6">
        <v>0</v>
      </c>
      <c r="Y224" s="7"/>
      <c r="Z224" s="6"/>
      <c r="AA224" s="7"/>
      <c r="AB224" s="6">
        <v>0</v>
      </c>
      <c r="AC224" s="7"/>
      <c r="AD224" s="6"/>
      <c r="AE224" s="7"/>
      <c r="AF224" s="6">
        <v>0</v>
      </c>
      <c r="AG224" s="7"/>
      <c r="AH224" s="6"/>
      <c r="AI224" s="7"/>
      <c r="AJ224" s="6">
        <v>0</v>
      </c>
      <c r="AK224" s="7"/>
      <c r="AL224" s="6">
        <v>0</v>
      </c>
      <c r="AM224" s="7"/>
      <c r="AO224" s="25">
        <v>12000</v>
      </c>
      <c r="AP224" s="25"/>
      <c r="AQ224" s="25"/>
      <c r="AR224" s="21"/>
      <c r="AS224" s="21">
        <v>11700</v>
      </c>
      <c r="AT224" s="21"/>
      <c r="AU224" s="21">
        <v>8900</v>
      </c>
    </row>
    <row r="225" spans="1:47">
      <c r="A225" s="2"/>
      <c r="B225" s="2"/>
      <c r="C225" s="2"/>
      <c r="D225" s="2"/>
      <c r="E225" s="2"/>
      <c r="F225" s="2"/>
      <c r="G225" s="2" t="s">
        <v>198</v>
      </c>
      <c r="H225" s="6">
        <v>0</v>
      </c>
      <c r="I225" s="7"/>
      <c r="J225" s="6"/>
      <c r="K225" s="7"/>
      <c r="L225" s="6">
        <v>85.08</v>
      </c>
      <c r="M225" s="7"/>
      <c r="N225" s="6">
        <v>480</v>
      </c>
      <c r="O225" s="7"/>
      <c r="P225" s="6">
        <f t="shared" si="13"/>
        <v>85.08</v>
      </c>
      <c r="Q225" s="7"/>
      <c r="R225" s="6">
        <f>N225</f>
        <v>480</v>
      </c>
      <c r="S225" s="7"/>
      <c r="T225" s="6">
        <v>3376.71</v>
      </c>
      <c r="U225" s="7"/>
      <c r="V225" s="6">
        <v>3500</v>
      </c>
      <c r="W225" s="7"/>
      <c r="X225" s="6">
        <v>0</v>
      </c>
      <c r="Y225" s="7"/>
      <c r="Z225" s="6"/>
      <c r="AA225" s="7"/>
      <c r="AB225" s="6">
        <v>0</v>
      </c>
      <c r="AC225" s="7"/>
      <c r="AD225" s="6"/>
      <c r="AE225" s="7"/>
      <c r="AF225" s="6">
        <v>0</v>
      </c>
      <c r="AG225" s="7"/>
      <c r="AH225" s="6"/>
      <c r="AI225" s="7"/>
      <c r="AJ225" s="6">
        <v>0</v>
      </c>
      <c r="AK225" s="7"/>
      <c r="AL225" s="6">
        <v>0</v>
      </c>
      <c r="AM225" s="7"/>
      <c r="AO225" s="25">
        <v>3600</v>
      </c>
      <c r="AP225" s="25"/>
      <c r="AQ225" s="25"/>
      <c r="AR225" s="21"/>
      <c r="AS225" s="21">
        <v>4000</v>
      </c>
      <c r="AT225" s="21"/>
      <c r="AU225" s="21">
        <v>2200</v>
      </c>
    </row>
    <row r="226" spans="1:47" ht="15.75" thickBot="1">
      <c r="A226" s="2"/>
      <c r="B226" s="2"/>
      <c r="C226" s="2"/>
      <c r="D226" s="2"/>
      <c r="E226" s="2"/>
      <c r="F226" s="2"/>
      <c r="G226" s="2" t="s">
        <v>199</v>
      </c>
      <c r="H226" s="8">
        <v>0</v>
      </c>
      <c r="I226" s="7"/>
      <c r="J226" s="6"/>
      <c r="K226" s="7"/>
      <c r="L226" s="8">
        <v>0</v>
      </c>
      <c r="M226" s="7"/>
      <c r="N226" s="8"/>
      <c r="O226" s="7"/>
      <c r="P226" s="8">
        <f t="shared" si="13"/>
        <v>0</v>
      </c>
      <c r="Q226" s="7"/>
      <c r="R226" s="8"/>
      <c r="S226" s="7"/>
      <c r="T226" s="8">
        <v>2183.8000000000002</v>
      </c>
      <c r="U226" s="7"/>
      <c r="V226" s="8">
        <v>3300</v>
      </c>
      <c r="W226" s="7"/>
      <c r="X226" s="8">
        <v>0</v>
      </c>
      <c r="Y226" s="7"/>
      <c r="Z226" s="6"/>
      <c r="AA226" s="7"/>
      <c r="AB226" s="8">
        <v>0</v>
      </c>
      <c r="AC226" s="7"/>
      <c r="AD226" s="6"/>
      <c r="AE226" s="7"/>
      <c r="AF226" s="8">
        <v>0</v>
      </c>
      <c r="AG226" s="7"/>
      <c r="AH226" s="6"/>
      <c r="AI226" s="7"/>
      <c r="AJ226" s="8">
        <v>0</v>
      </c>
      <c r="AK226" s="7"/>
      <c r="AL226" s="8">
        <v>0</v>
      </c>
      <c r="AM226" s="7"/>
      <c r="AO226" s="25">
        <v>3500</v>
      </c>
      <c r="AP226" s="25"/>
      <c r="AQ226" s="25"/>
      <c r="AR226" s="21"/>
      <c r="AS226" s="21">
        <v>2000</v>
      </c>
      <c r="AT226" s="21"/>
      <c r="AU226" s="21">
        <v>2500</v>
      </c>
    </row>
    <row r="227" spans="1:47">
      <c r="A227" s="2"/>
      <c r="B227" s="2"/>
      <c r="C227" s="2"/>
      <c r="D227" s="2"/>
      <c r="E227" s="2"/>
      <c r="F227" s="2" t="s">
        <v>200</v>
      </c>
      <c r="G227" s="2"/>
      <c r="H227" s="6">
        <f>ROUND(SUM(H222:H226),5)</f>
        <v>0</v>
      </c>
      <c r="I227" s="7"/>
      <c r="J227" s="6"/>
      <c r="K227" s="7"/>
      <c r="L227" s="6">
        <f>ROUND(SUM(L222:L226),5)</f>
        <v>85.08</v>
      </c>
      <c r="M227" s="7"/>
      <c r="N227" s="6">
        <f>ROUND(SUM(N222:N226),5)</f>
        <v>480</v>
      </c>
      <c r="O227" s="7"/>
      <c r="P227" s="6">
        <f t="shared" si="13"/>
        <v>85.08</v>
      </c>
      <c r="Q227" s="7"/>
      <c r="R227" s="6">
        <f>N227</f>
        <v>480</v>
      </c>
      <c r="S227" s="7"/>
      <c r="T227" s="6">
        <f>ROUND(SUM(T222:T226),5)</f>
        <v>19367.36</v>
      </c>
      <c r="U227" s="7"/>
      <c r="V227" s="6">
        <f>ROUND(SUM(V210:V226),5)</f>
        <v>57400</v>
      </c>
      <c r="W227" s="7"/>
      <c r="X227" s="6">
        <f>ROUND(SUM(X222:X226),5)</f>
        <v>0</v>
      </c>
      <c r="Y227" s="7"/>
      <c r="Z227" s="6"/>
      <c r="AA227" s="7"/>
      <c r="AB227" s="6">
        <f>ROUND(SUM(AB222:AB226),5)</f>
        <v>0</v>
      </c>
      <c r="AC227" s="7"/>
      <c r="AD227" s="6"/>
      <c r="AE227" s="7"/>
      <c r="AF227" s="6">
        <f>ROUND(SUM(AF222:AF226),5)</f>
        <v>0</v>
      </c>
      <c r="AG227" s="7"/>
      <c r="AH227" s="6"/>
      <c r="AI227" s="7"/>
      <c r="AJ227" s="6">
        <f>ROUND(SUM(AJ222:AJ226),5)</f>
        <v>0</v>
      </c>
      <c r="AK227" s="7"/>
      <c r="AL227" s="6">
        <f>ROUND(SUM(AL222:AL226),5)</f>
        <v>0</v>
      </c>
      <c r="AM227" s="7"/>
      <c r="AP227" s="25"/>
      <c r="AQ227" s="25"/>
      <c r="AR227" s="21"/>
      <c r="AS227" s="21"/>
      <c r="AT227" s="21"/>
      <c r="AU227" s="21"/>
    </row>
    <row r="228" spans="1:47" ht="28.9" customHeight="1" thickBot="1">
      <c r="A228" s="2"/>
      <c r="B228" s="2"/>
      <c r="C228" s="2"/>
      <c r="D228" s="2"/>
      <c r="E228" s="2"/>
      <c r="F228" s="2" t="s">
        <v>201</v>
      </c>
      <c r="G228" s="2"/>
      <c r="H228" s="8">
        <v>0</v>
      </c>
      <c r="I228" s="7"/>
      <c r="J228" s="6"/>
      <c r="K228" s="7"/>
      <c r="L228" s="8">
        <v>0</v>
      </c>
      <c r="M228" s="7"/>
      <c r="N228" s="8"/>
      <c r="O228" s="7"/>
      <c r="P228" s="8">
        <f t="shared" si="13"/>
        <v>0</v>
      </c>
      <c r="Q228" s="7"/>
      <c r="R228" s="8"/>
      <c r="S228" s="7"/>
      <c r="T228" s="8">
        <v>1428.74</v>
      </c>
      <c r="U228" s="7"/>
      <c r="V228" s="8">
        <v>500</v>
      </c>
      <c r="W228" s="7"/>
      <c r="X228" s="8">
        <v>0</v>
      </c>
      <c r="Y228" s="7"/>
      <c r="Z228" s="6"/>
      <c r="AA228" s="7"/>
      <c r="AB228" s="8">
        <v>0</v>
      </c>
      <c r="AC228" s="7"/>
      <c r="AD228" s="6"/>
      <c r="AE228" s="7"/>
      <c r="AF228" s="8">
        <v>0</v>
      </c>
      <c r="AG228" s="7"/>
      <c r="AH228" s="6"/>
      <c r="AI228" s="7"/>
      <c r="AJ228" s="8">
        <v>0</v>
      </c>
      <c r="AK228" s="7"/>
      <c r="AL228" s="8">
        <v>0</v>
      </c>
      <c r="AM228" s="7"/>
      <c r="AP228" s="25"/>
      <c r="AQ228" s="25"/>
      <c r="AR228" s="21"/>
      <c r="AS228" s="21"/>
      <c r="AT228" s="21"/>
      <c r="AU228" s="21"/>
    </row>
    <row r="229" spans="1:47">
      <c r="A229" s="2"/>
      <c r="B229" s="2"/>
      <c r="C229" s="2"/>
      <c r="D229" s="2"/>
      <c r="E229" s="2" t="s">
        <v>202</v>
      </c>
      <c r="F229" s="2"/>
      <c r="G229" s="2"/>
      <c r="H229" s="6">
        <f>ROUND(SUM(H209:H221)+SUM(H227:H228),5)</f>
        <v>0</v>
      </c>
      <c r="I229" s="7"/>
      <c r="J229" s="6"/>
      <c r="K229" s="7"/>
      <c r="L229" s="6">
        <f>ROUND(SUM(L209:L221)+SUM(L227:L228),5)</f>
        <v>85.08</v>
      </c>
      <c r="M229" s="7"/>
      <c r="N229" s="6">
        <f>ROUND(SUM(N209:N221)+SUM(N227:N228),5)</f>
        <v>480</v>
      </c>
      <c r="O229" s="7"/>
      <c r="P229" s="6">
        <f t="shared" si="13"/>
        <v>85.08</v>
      </c>
      <c r="Q229" s="7"/>
      <c r="R229" s="6">
        <f>N229</f>
        <v>480</v>
      </c>
      <c r="S229" s="7"/>
      <c r="T229" s="6">
        <f>ROUND(SUM(T209:T221)+SUM(T227:T228),5)</f>
        <v>68671.820000000007</v>
      </c>
      <c r="U229" s="7"/>
      <c r="V229" s="6">
        <f>ROUND(SUM(V209:V221)+SUM(V227:V228),5)</f>
        <v>93000</v>
      </c>
      <c r="W229" s="7"/>
      <c r="X229" s="6">
        <f>ROUND(SUM(X209:X221)+SUM(X227:X228),5)</f>
        <v>0</v>
      </c>
      <c r="Y229" s="7"/>
      <c r="Z229" s="6"/>
      <c r="AA229" s="7"/>
      <c r="AB229" s="6">
        <f>ROUND(SUM(AB209:AB221)+SUM(AB227:AB228),5)</f>
        <v>0</v>
      </c>
      <c r="AC229" s="7"/>
      <c r="AD229" s="6"/>
      <c r="AE229" s="7"/>
      <c r="AF229" s="6">
        <f>ROUND(SUM(AF209:AF221)+SUM(AF227:AF228),5)</f>
        <v>0</v>
      </c>
      <c r="AG229" s="7"/>
      <c r="AH229" s="6"/>
      <c r="AI229" s="7"/>
      <c r="AJ229" s="6">
        <f>ROUND(SUM(AJ209:AJ221)+SUM(AJ227:AJ228),5)</f>
        <v>0</v>
      </c>
      <c r="AK229" s="7"/>
      <c r="AL229" s="6">
        <f>ROUND(SUM(AL209:AL221)+SUM(AL227:AL228),5)</f>
        <v>0</v>
      </c>
      <c r="AM229" s="7"/>
      <c r="AP229" s="25"/>
      <c r="AQ229" s="25"/>
      <c r="AR229" s="21"/>
      <c r="AS229" s="21"/>
      <c r="AT229" s="21"/>
      <c r="AU229" s="21"/>
    </row>
    <row r="230" spans="1:47" ht="28.9" customHeight="1">
      <c r="A230" s="2"/>
      <c r="B230" s="2"/>
      <c r="C230" s="2"/>
      <c r="D230" s="2"/>
      <c r="E230" s="2" t="s">
        <v>203</v>
      </c>
      <c r="F230" s="2"/>
      <c r="G230" s="2"/>
      <c r="H230" s="6"/>
      <c r="I230" s="7"/>
      <c r="J230" s="6"/>
      <c r="K230" s="7"/>
      <c r="L230" s="6"/>
      <c r="M230" s="7"/>
      <c r="N230" s="6"/>
      <c r="O230" s="7"/>
      <c r="P230" s="6"/>
      <c r="Q230" s="7"/>
      <c r="R230" s="6"/>
      <c r="S230" s="7"/>
      <c r="T230" s="6"/>
      <c r="U230" s="7"/>
      <c r="V230" s="6"/>
      <c r="W230" s="7"/>
      <c r="X230" s="6"/>
      <c r="Y230" s="7"/>
      <c r="Z230" s="6"/>
      <c r="AA230" s="7"/>
      <c r="AB230" s="6"/>
      <c r="AC230" s="7"/>
      <c r="AD230" s="6"/>
      <c r="AE230" s="7"/>
      <c r="AF230" s="6"/>
      <c r="AG230" s="7"/>
      <c r="AH230" s="6"/>
      <c r="AI230" s="7"/>
      <c r="AJ230" s="6"/>
      <c r="AK230" s="7"/>
      <c r="AL230" s="6"/>
      <c r="AM230" s="7"/>
      <c r="AP230" s="25"/>
      <c r="AQ230" s="25"/>
      <c r="AR230" s="21"/>
      <c r="AS230" s="21"/>
      <c r="AT230" s="21"/>
      <c r="AU230" s="21"/>
    </row>
    <row r="231" spans="1:47">
      <c r="A231" s="2"/>
      <c r="B231" s="2"/>
      <c r="C231" s="2"/>
      <c r="D231" s="2"/>
      <c r="E231" s="2"/>
      <c r="F231" s="2" t="s">
        <v>204</v>
      </c>
      <c r="G231" s="2"/>
      <c r="H231" s="6">
        <v>0</v>
      </c>
      <c r="I231" s="7"/>
      <c r="J231" s="6"/>
      <c r="K231" s="7"/>
      <c r="L231" s="6">
        <v>0</v>
      </c>
      <c r="M231" s="7"/>
      <c r="N231" s="6"/>
      <c r="O231" s="7"/>
      <c r="P231" s="6">
        <f t="shared" ref="P231:P236" si="14">L231</f>
        <v>0</v>
      </c>
      <c r="Q231" s="7"/>
      <c r="R231" s="6"/>
      <c r="S231" s="7"/>
      <c r="T231" s="6">
        <v>0</v>
      </c>
      <c r="U231" s="7"/>
      <c r="V231" s="6">
        <v>1500</v>
      </c>
      <c r="W231" s="7"/>
      <c r="X231" s="6">
        <v>0</v>
      </c>
      <c r="Y231" s="7"/>
      <c r="Z231" s="6"/>
      <c r="AA231" s="7"/>
      <c r="AB231" s="6">
        <v>0</v>
      </c>
      <c r="AC231" s="7"/>
      <c r="AD231" s="6"/>
      <c r="AE231" s="7"/>
      <c r="AF231" s="6">
        <v>0</v>
      </c>
      <c r="AG231" s="7"/>
      <c r="AH231" s="6"/>
      <c r="AI231" s="7"/>
      <c r="AJ231" s="6">
        <v>0</v>
      </c>
      <c r="AK231" s="7"/>
      <c r="AL231" s="6">
        <v>0</v>
      </c>
      <c r="AM231" s="7"/>
      <c r="AP231" s="25"/>
      <c r="AQ231" s="25"/>
      <c r="AR231" s="21"/>
      <c r="AS231" s="21"/>
      <c r="AT231" s="21"/>
      <c r="AU231" s="21"/>
    </row>
    <row r="232" spans="1:47" ht="15.75" thickBot="1">
      <c r="A232" s="2"/>
      <c r="B232" s="2"/>
      <c r="C232" s="2"/>
      <c r="D232" s="2"/>
      <c r="E232" s="2"/>
      <c r="F232" s="2" t="s">
        <v>205</v>
      </c>
      <c r="G232" s="2"/>
      <c r="H232" s="9">
        <v>0</v>
      </c>
      <c r="I232" s="7"/>
      <c r="J232" s="6"/>
      <c r="K232" s="7"/>
      <c r="L232" s="9">
        <v>0</v>
      </c>
      <c r="M232" s="7"/>
      <c r="N232" s="6"/>
      <c r="O232" s="7"/>
      <c r="P232" s="9">
        <f t="shared" si="14"/>
        <v>0</v>
      </c>
      <c r="Q232" s="7"/>
      <c r="R232" s="6"/>
      <c r="S232" s="7"/>
      <c r="T232" s="9">
        <v>0</v>
      </c>
      <c r="U232" s="7"/>
      <c r="V232" s="9">
        <v>100</v>
      </c>
      <c r="W232" s="7"/>
      <c r="X232" s="9">
        <v>0</v>
      </c>
      <c r="Y232" s="7"/>
      <c r="Z232" s="6"/>
      <c r="AA232" s="7"/>
      <c r="AB232" s="9">
        <v>0</v>
      </c>
      <c r="AC232" s="7"/>
      <c r="AD232" s="6"/>
      <c r="AE232" s="7"/>
      <c r="AF232" s="9">
        <v>0</v>
      </c>
      <c r="AG232" s="7"/>
      <c r="AH232" s="6"/>
      <c r="AI232" s="7"/>
      <c r="AJ232" s="9">
        <v>0</v>
      </c>
      <c r="AK232" s="7"/>
      <c r="AL232" s="9">
        <v>0</v>
      </c>
      <c r="AM232" s="7"/>
      <c r="AP232" s="25"/>
      <c r="AQ232" s="25"/>
      <c r="AR232" s="21"/>
      <c r="AS232" s="21"/>
      <c r="AT232" s="21"/>
      <c r="AU232" s="21"/>
    </row>
    <row r="233" spans="1:47" ht="15.75" thickBot="1">
      <c r="A233" s="2"/>
      <c r="B233" s="2"/>
      <c r="C233" s="2"/>
      <c r="D233" s="2"/>
      <c r="E233" s="2" t="s">
        <v>206</v>
      </c>
      <c r="F233" s="2"/>
      <c r="G233" s="2"/>
      <c r="H233" s="10">
        <f>ROUND(SUM(H230:H232),5)</f>
        <v>0</v>
      </c>
      <c r="I233" s="7"/>
      <c r="J233" s="9"/>
      <c r="K233" s="7"/>
      <c r="L233" s="10">
        <f>ROUND(SUM(L230:L232),5)</f>
        <v>0</v>
      </c>
      <c r="M233" s="7"/>
      <c r="N233" s="9"/>
      <c r="O233" s="7"/>
      <c r="P233" s="10">
        <f t="shared" si="14"/>
        <v>0</v>
      </c>
      <c r="Q233" s="7"/>
      <c r="R233" s="9"/>
      <c r="S233" s="7"/>
      <c r="T233" s="10">
        <f>ROUND(SUM(T230:T232),5)</f>
        <v>0</v>
      </c>
      <c r="U233" s="7"/>
      <c r="V233" s="10">
        <f>ROUND(SUM(V230:V232),5)</f>
        <v>1600</v>
      </c>
      <c r="W233" s="7"/>
      <c r="X233" s="10">
        <f>ROUND(SUM(X230:X232),5)</f>
        <v>0</v>
      </c>
      <c r="Y233" s="7"/>
      <c r="Z233" s="9"/>
      <c r="AA233" s="7"/>
      <c r="AB233" s="10">
        <f>ROUND(SUM(AB230:AB232),5)</f>
        <v>0</v>
      </c>
      <c r="AC233" s="7"/>
      <c r="AD233" s="9"/>
      <c r="AE233" s="7"/>
      <c r="AF233" s="10">
        <f>ROUND(SUM(AF230:AF232),5)</f>
        <v>0</v>
      </c>
      <c r="AG233" s="7"/>
      <c r="AH233" s="9"/>
      <c r="AI233" s="7"/>
      <c r="AJ233" s="10">
        <f>ROUND(SUM(AJ230:AJ232),5)</f>
        <v>0</v>
      </c>
      <c r="AK233" s="7"/>
      <c r="AL233" s="10">
        <f>ROUND(SUM(AL230:AL232),5)</f>
        <v>0</v>
      </c>
      <c r="AM233" s="7"/>
      <c r="AO233" s="25">
        <v>0</v>
      </c>
      <c r="AP233" s="25"/>
      <c r="AQ233" s="25"/>
      <c r="AR233" s="20"/>
      <c r="AS233" s="21"/>
      <c r="AT233" s="21"/>
      <c r="AU233" s="21">
        <v>0</v>
      </c>
    </row>
    <row r="234" spans="1:47" ht="28.9" customHeight="1" thickBot="1">
      <c r="A234" s="2"/>
      <c r="B234" s="2"/>
      <c r="C234" s="2"/>
      <c r="D234" s="2" t="s">
        <v>207</v>
      </c>
      <c r="E234" s="2"/>
      <c r="F234" s="2"/>
      <c r="G234" s="2"/>
      <c r="H234" s="10">
        <f>ROUND(H86+H105+H108+H137+H145+SUM(H155:H156)+SUM(H166:H171)+H196+H201+H208+H229+H233,5)</f>
        <v>0</v>
      </c>
      <c r="I234" s="7"/>
      <c r="J234" s="10">
        <f>ROUND(J86+J105+J108+J137+J145+SUM(J155:J156)+SUM(J166:J171)+J196+J201+J208+J229+J233,5)</f>
        <v>1450</v>
      </c>
      <c r="K234" s="7"/>
      <c r="L234" s="10">
        <f>ROUND(L86+L105+L108+L137+L145+SUM(L155:L156)+SUM(L166:L171)+L196+L201+L208+L229+L233,5)</f>
        <v>18727.59</v>
      </c>
      <c r="M234" s="7"/>
      <c r="N234" s="10">
        <f>ROUND(N86+N105+N108+N137+N145+SUM(N155:N156)+SUM(N166:N171)+N196+N201+N208+N229+N233,5)</f>
        <v>28405</v>
      </c>
      <c r="O234" s="7"/>
      <c r="P234" s="10">
        <f t="shared" si="14"/>
        <v>18727.59</v>
      </c>
      <c r="Q234" s="7"/>
      <c r="R234" s="10">
        <f>N234</f>
        <v>28405</v>
      </c>
      <c r="S234" s="7"/>
      <c r="T234" s="10">
        <f>ROUND(T86+T105+T108+T137+T145+SUM(T155:T156)+SUM(T166:T171)+T196+T201+T208+T229+T233,5)</f>
        <v>170825.85</v>
      </c>
      <c r="U234" s="7"/>
      <c r="V234" s="10">
        <f>ROUND(V86+V105+V108+V137+V145+SUM(V155:V156)+SUM(V166:V171)+V196+V201+V208+V229+V233,5)</f>
        <v>225845</v>
      </c>
      <c r="W234" s="7"/>
      <c r="X234" s="10">
        <f>ROUND(X86+X105+X108+X137+X145+SUM(X155:X156)+SUM(X166:X171)+X196+X201+X208+X229+X233,5)</f>
        <v>13095.32</v>
      </c>
      <c r="Y234" s="7"/>
      <c r="Z234" s="10">
        <f>ROUND(Z86+Z105+Z108+Z137+Z145+SUM(Z155:Z156)+SUM(Z166:Z171)+Z196+Z201+Z208+Z229+Z233,5)</f>
        <v>11000</v>
      </c>
      <c r="AA234" s="7"/>
      <c r="AB234" s="10">
        <f>ROUND(AB86+AB105+AB108+AB137+AB145+SUM(AB155:AB156)+SUM(AB166:AB171)+AB196+AB201+AB208+AB229+AB233,5)</f>
        <v>46346.06</v>
      </c>
      <c r="AC234" s="7"/>
      <c r="AD234" s="10">
        <f>ROUND(AD86+AD105+AD108+AD137+AD145+SUM(AD155:AD156)+SUM(AD166:AD171)+AD196+AD201+AD208+AD229+AD233,5)</f>
        <v>84000</v>
      </c>
      <c r="AE234" s="7"/>
      <c r="AF234" s="10">
        <f>ROUND(AF86+AF105+AF108+AF137+AF145+SUM(AF155:AF156)+SUM(AF166:AF171)+AF196+AF201+AF208+AF229+AF233,5)</f>
        <v>36996.550000000003</v>
      </c>
      <c r="AG234" s="7"/>
      <c r="AH234" s="10">
        <f>ROUND(AH86+AH105+AH108+AH137+AH145+SUM(AH155:AH156)+SUM(AH166:AH171)+AH196+AH201+AH208+AH229+AH233,5)</f>
        <v>43780</v>
      </c>
      <c r="AI234" s="7"/>
      <c r="AJ234" s="10">
        <f>ROUND(AJ86+AJ105+AJ108+AJ137+AJ145+SUM(AJ155:AJ156)+SUM(AJ166:AJ171)+AJ196+AJ201+AJ208+AJ229+AJ233,5)</f>
        <v>0</v>
      </c>
      <c r="AK234" s="7"/>
      <c r="AL234" s="10">
        <f>ROUND(AL86+AL105+AL108+AL137+AL145+SUM(AL155:AL156)+SUM(AL166:AL171)+AL196+AL201+AL208+AL229+AL233,5)</f>
        <v>0</v>
      </c>
      <c r="AM234" s="7"/>
      <c r="AO234" s="25">
        <f>SUM(AO87:AO233)</f>
        <v>257350</v>
      </c>
      <c r="AP234" s="25"/>
      <c r="AQ234" s="25">
        <f>SUM(AQ168:AQ233)</f>
        <v>55000</v>
      </c>
      <c r="AR234" s="21"/>
      <c r="AS234" s="25">
        <v>240342</v>
      </c>
      <c r="AT234" s="21"/>
      <c r="AU234" s="25">
        <v>137792</v>
      </c>
    </row>
    <row r="235" spans="1:47" ht="28.9" customHeight="1" thickBot="1">
      <c r="A235" s="2"/>
      <c r="B235" s="2"/>
      <c r="C235" s="2"/>
      <c r="D235" s="2" t="s">
        <v>80</v>
      </c>
      <c r="E235" s="2"/>
      <c r="F235" s="2"/>
      <c r="G235" s="2"/>
      <c r="H235" s="10">
        <f>ROUND(H4+H85-H234,5)</f>
        <v>0</v>
      </c>
      <c r="I235" s="7"/>
      <c r="J235" s="10">
        <f>ROUND(J4+J85-J234,5)</f>
        <v>-1450</v>
      </c>
      <c r="K235" s="7"/>
      <c r="L235" s="10">
        <f>ROUND(L4+L85-L234,5)</f>
        <v>-18727.59</v>
      </c>
      <c r="M235" s="7"/>
      <c r="N235" s="10">
        <f>ROUND(N4+N85-N234,5)</f>
        <v>-28405</v>
      </c>
      <c r="O235" s="7"/>
      <c r="P235" s="10">
        <f t="shared" si="14"/>
        <v>-18727.59</v>
      </c>
      <c r="Q235" s="7"/>
      <c r="R235" s="10">
        <f>N235</f>
        <v>-28405</v>
      </c>
      <c r="S235" s="7"/>
      <c r="T235" s="10">
        <f>ROUND(T4+T85-T234,5)</f>
        <v>-170825.85</v>
      </c>
      <c r="U235" s="7"/>
      <c r="V235" s="10">
        <f>ROUND(V4+V85-V234,5)</f>
        <v>-225845</v>
      </c>
      <c r="W235" s="7"/>
      <c r="X235" s="10">
        <f>ROUND(X4+X85-X234,5)</f>
        <v>-13095.32</v>
      </c>
      <c r="Y235" s="7"/>
      <c r="Z235" s="10">
        <f>ROUND(Z4+Z85-Z234,5)</f>
        <v>-11000</v>
      </c>
      <c r="AA235" s="7"/>
      <c r="AB235" s="10">
        <f>ROUND(AB4+AB85-AB234,5)</f>
        <v>-46346.06</v>
      </c>
      <c r="AC235" s="7"/>
      <c r="AD235" s="10">
        <f>ROUND(AD4+AD85-AD234,5)</f>
        <v>-84000</v>
      </c>
      <c r="AE235" s="7"/>
      <c r="AF235" s="10">
        <f>ROUND(AF4+AF85-AF234,5)</f>
        <v>-36996.550000000003</v>
      </c>
      <c r="AG235" s="7"/>
      <c r="AH235" s="10">
        <f>ROUND(AH4+AH85-AH234,5)</f>
        <v>-43780</v>
      </c>
      <c r="AI235" s="7"/>
      <c r="AJ235" s="10">
        <f>ROUND(AJ4+AJ85-AJ234,5)</f>
        <v>0</v>
      </c>
      <c r="AK235" s="7"/>
      <c r="AL235" s="10">
        <f>ROUND(AL4+AL85-AL234,5)</f>
        <v>0</v>
      </c>
      <c r="AM235" s="7"/>
      <c r="AO235" s="25">
        <f>AO84</f>
        <v>188500</v>
      </c>
      <c r="AP235" s="25"/>
      <c r="AQ235" s="25">
        <f>AQ84</f>
        <v>159500</v>
      </c>
      <c r="AR235" s="21"/>
      <c r="AS235" s="25">
        <v>233446</v>
      </c>
      <c r="AT235" s="21"/>
      <c r="AU235" s="25">
        <f>AU84</f>
        <v>111555</v>
      </c>
    </row>
    <row r="236" spans="1:47" s="13" customFormat="1" ht="28.9" customHeight="1" thickBot="1">
      <c r="A236" s="2" t="s">
        <v>208</v>
      </c>
      <c r="B236" s="2"/>
      <c r="C236" s="2"/>
      <c r="D236" s="2"/>
      <c r="E236" s="2"/>
      <c r="F236" s="2"/>
      <c r="G236" s="2"/>
      <c r="H236" s="12">
        <f>H235</f>
        <v>0</v>
      </c>
      <c r="I236" s="2"/>
      <c r="J236" s="12">
        <f>J235</f>
        <v>-1450</v>
      </c>
      <c r="K236" s="2"/>
      <c r="L236" s="12">
        <f>L235</f>
        <v>-18727.59</v>
      </c>
      <c r="M236" s="2"/>
      <c r="N236" s="12">
        <f>N235</f>
        <v>-28405</v>
      </c>
      <c r="O236" s="2"/>
      <c r="P236" s="12">
        <f t="shared" si="14"/>
        <v>-18727.59</v>
      </c>
      <c r="Q236" s="2"/>
      <c r="R236" s="12">
        <f>N236</f>
        <v>-28405</v>
      </c>
      <c r="S236" s="2"/>
      <c r="T236" s="12">
        <f>T235</f>
        <v>-170825.85</v>
      </c>
      <c r="U236" s="2"/>
      <c r="V236" s="12">
        <f>V235</f>
        <v>-225845</v>
      </c>
      <c r="W236" s="2"/>
      <c r="X236" s="12">
        <f>X235</f>
        <v>-13095.32</v>
      </c>
      <c r="Y236" s="2"/>
      <c r="Z236" s="12">
        <f>Z235</f>
        <v>-11000</v>
      </c>
      <c r="AA236" s="2"/>
      <c r="AB236" s="12">
        <f>AB235</f>
        <v>-46346.06</v>
      </c>
      <c r="AC236" s="2"/>
      <c r="AD236" s="12">
        <f>AD235</f>
        <v>-84000</v>
      </c>
      <c r="AE236" s="2"/>
      <c r="AF236" s="12">
        <f>AF235</f>
        <v>-36996.550000000003</v>
      </c>
      <c r="AG236" s="2"/>
      <c r="AH236" s="12">
        <f>AH235</f>
        <v>-43780</v>
      </c>
      <c r="AI236" s="2"/>
      <c r="AJ236" s="12">
        <f>AJ235</f>
        <v>0</v>
      </c>
      <c r="AK236" s="2"/>
      <c r="AL236" s="12">
        <f>AL235</f>
        <v>0</v>
      </c>
      <c r="AM236" s="2"/>
      <c r="AN236" s="20"/>
      <c r="AO236" s="28">
        <f>SUM(AO235-AO234)</f>
        <v>-68850</v>
      </c>
      <c r="AP236" s="28"/>
      <c r="AQ236" s="28">
        <f>SUM(AQ235-AQ234)</f>
        <v>104500</v>
      </c>
      <c r="AR236" s="31"/>
      <c r="AS236" s="28">
        <f>SUM(AS235-AS234)</f>
        <v>-6896</v>
      </c>
      <c r="AT236" s="20"/>
      <c r="AU236" s="28">
        <f>SUM(AU235-AU234)</f>
        <v>-26237</v>
      </c>
    </row>
    <row r="237" spans="1:47" ht="15.75" thickTop="1">
      <c r="AP237" s="25"/>
      <c r="AQ237" s="25"/>
      <c r="AS237" s="21"/>
      <c r="AT237" s="21"/>
      <c r="AU237" s="21"/>
    </row>
    <row r="238" spans="1:47">
      <c r="AP238" s="25"/>
      <c r="AQ238" s="25"/>
      <c r="AS238" s="21"/>
      <c r="AT238" s="21"/>
      <c r="AU238" s="21"/>
    </row>
  </sheetData>
  <pageMargins left="0.7" right="0.7" top="0.75" bottom="0.75" header="0.1" footer="0.3"/>
  <pageSetup paperSize="5" orientation="landscape" r:id="rId1"/>
  <headerFooter>
    <oddHeader>&amp;L&amp;"Arial,Bold"&amp;8 3:07 PM
&amp;"Arial,Bold"&amp;8 01/15/15
&amp;"Arial,Bold"&amp;8 Accrual Basis&amp;C&amp;"Arial,Bold"&amp;12 Feather River Rail Society
&amp;"Arial,Bold"&amp;14 Profit &amp;&amp; Loss Budget vs. Actual
&amp;"Arial,Bold"&amp;10 January through December 2014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eugene</cp:lastModifiedBy>
  <cp:lastPrinted>2015-02-06T04:23:16Z</cp:lastPrinted>
  <dcterms:created xsi:type="dcterms:W3CDTF">2015-01-15T23:07:48Z</dcterms:created>
  <dcterms:modified xsi:type="dcterms:W3CDTF">2018-10-06T21:43:48Z</dcterms:modified>
</cp:coreProperties>
</file>